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P:\C\CFI\IF\IF 2025\2. Admin\Budget worksheet REVAMP\"/>
    </mc:Choice>
  </mc:AlternateContent>
  <xr:revisionPtr revIDLastSave="0" documentId="13_ncr:1_{0607EE8C-1964-4461-AD59-9D1FB848B691}" xr6:coauthVersionLast="47" xr6:coauthVersionMax="47" xr10:uidLastSave="{00000000-0000-0000-0000-000000000000}"/>
  <bookViews>
    <workbookView xWindow="270" yWindow="870" windowWidth="36855" windowHeight="14640" activeTab="1" xr2:uid="{00000000-000D-0000-FFFF-FFFF00000000}"/>
  </bookViews>
  <sheets>
    <sheet name="Instructions" sheetId="17" r:id="rId1"/>
    <sheet name="Budget Items" sheetId="11" r:id="rId2"/>
    <sheet name="Budget Summary" sheetId="15" r:id="rId3"/>
    <sheet name="Budget Pivot example" sheetId="18" r:id="rId4"/>
    <sheet name="O&amp;M" sheetId="14" r:id="rId5"/>
    <sheet name="O&amp;M Pivot Example" sheetId="20" r:id="rId6"/>
  </sheets>
  <definedNames>
    <definedName name="_xlnm._FilterDatabase" localSheetId="1" hidden="1">'Budget Items'!$A$8:$AF$300</definedName>
  </definedNames>
  <calcPr calcId="191029"/>
  <pivotCaches>
    <pivotCache cacheId="16" r:id="rId7"/>
    <pivotCache cacheId="15" r:id="rId8"/>
    <pivotCache cacheId="2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4" l="1"/>
  <c r="R12" i="14"/>
  <c r="R18" i="14"/>
  <c r="R13" i="14"/>
  <c r="M4" i="14"/>
  <c r="K12" i="11"/>
  <c r="D13" i="15"/>
  <c r="D10" i="15"/>
  <c r="D9" i="15"/>
  <c r="C13" i="15"/>
  <c r="C10" i="15"/>
  <c r="C9" i="15"/>
  <c r="B13" i="15"/>
  <c r="B10" i="15"/>
  <c r="B9" i="15"/>
  <c r="F9" i="15" l="1"/>
  <c r="F13" i="15"/>
  <c r="F10" i="15"/>
  <c r="K10" i="11" l="1"/>
  <c r="L10" i="11"/>
  <c r="K11" i="11"/>
  <c r="M300" i="11"/>
  <c r="P300" i="11" s="1"/>
  <c r="S300" i="11" s="1"/>
  <c r="L300" i="11"/>
  <c r="O300" i="11" s="1"/>
  <c r="R300" i="11" s="1"/>
  <c r="K300" i="11"/>
  <c r="N300" i="11" s="1"/>
  <c r="Q300" i="11" s="1"/>
  <c r="M299" i="11"/>
  <c r="P299" i="11" s="1"/>
  <c r="S299" i="11" s="1"/>
  <c r="L299" i="11"/>
  <c r="O299" i="11" s="1"/>
  <c r="R299" i="11" s="1"/>
  <c r="K299" i="11"/>
  <c r="N299" i="11" s="1"/>
  <c r="Q299" i="11" s="1"/>
  <c r="M298" i="11"/>
  <c r="P298" i="11" s="1"/>
  <c r="S298" i="11" s="1"/>
  <c r="L298" i="11"/>
  <c r="O298" i="11" s="1"/>
  <c r="R298" i="11" s="1"/>
  <c r="K298" i="11"/>
  <c r="N298" i="11" s="1"/>
  <c r="Q298" i="11" s="1"/>
  <c r="M297" i="11"/>
  <c r="P297" i="11" s="1"/>
  <c r="S297" i="11" s="1"/>
  <c r="L297" i="11"/>
  <c r="O297" i="11" s="1"/>
  <c r="R297" i="11" s="1"/>
  <c r="K297" i="11"/>
  <c r="N297" i="11" s="1"/>
  <c r="Q297" i="11" s="1"/>
  <c r="M296" i="11"/>
  <c r="P296" i="11" s="1"/>
  <c r="S296" i="11" s="1"/>
  <c r="L296" i="11"/>
  <c r="O296" i="11" s="1"/>
  <c r="R296" i="11" s="1"/>
  <c r="K296" i="11"/>
  <c r="N296" i="11" s="1"/>
  <c r="Q296" i="11" s="1"/>
  <c r="M295" i="11"/>
  <c r="P295" i="11" s="1"/>
  <c r="S295" i="11" s="1"/>
  <c r="L295" i="11"/>
  <c r="O295" i="11" s="1"/>
  <c r="R295" i="11" s="1"/>
  <c r="K295" i="11"/>
  <c r="N295" i="11" s="1"/>
  <c r="Q295" i="11" s="1"/>
  <c r="M294" i="11"/>
  <c r="P294" i="11" s="1"/>
  <c r="S294" i="11" s="1"/>
  <c r="L294" i="11"/>
  <c r="O294" i="11" s="1"/>
  <c r="R294" i="11" s="1"/>
  <c r="K294" i="11"/>
  <c r="N294" i="11" s="1"/>
  <c r="Q294" i="11" s="1"/>
  <c r="M293" i="11"/>
  <c r="P293" i="11" s="1"/>
  <c r="S293" i="11" s="1"/>
  <c r="L293" i="11"/>
  <c r="O293" i="11" s="1"/>
  <c r="R293" i="11" s="1"/>
  <c r="K293" i="11"/>
  <c r="N293" i="11" s="1"/>
  <c r="Q293" i="11" s="1"/>
  <c r="M292" i="11"/>
  <c r="P292" i="11" s="1"/>
  <c r="S292" i="11" s="1"/>
  <c r="L292" i="11"/>
  <c r="O292" i="11" s="1"/>
  <c r="R292" i="11" s="1"/>
  <c r="K292" i="11"/>
  <c r="N292" i="11" s="1"/>
  <c r="Q292" i="11" s="1"/>
  <c r="T292" i="11" s="1"/>
  <c r="M291" i="11"/>
  <c r="P291" i="11" s="1"/>
  <c r="S291" i="11" s="1"/>
  <c r="L291" i="11"/>
  <c r="O291" i="11" s="1"/>
  <c r="R291" i="11" s="1"/>
  <c r="K291" i="11"/>
  <c r="N291" i="11" s="1"/>
  <c r="Q291" i="11" s="1"/>
  <c r="M290" i="11"/>
  <c r="P290" i="11" s="1"/>
  <c r="S290" i="11" s="1"/>
  <c r="L290" i="11"/>
  <c r="O290" i="11" s="1"/>
  <c r="R290" i="11" s="1"/>
  <c r="K290" i="11"/>
  <c r="N290" i="11" s="1"/>
  <c r="Q290" i="11" s="1"/>
  <c r="M289" i="11"/>
  <c r="P289" i="11" s="1"/>
  <c r="S289" i="11" s="1"/>
  <c r="L289" i="11"/>
  <c r="O289" i="11" s="1"/>
  <c r="R289" i="11" s="1"/>
  <c r="K289" i="11"/>
  <c r="N289" i="11" s="1"/>
  <c r="Q289" i="11" s="1"/>
  <c r="T289" i="11" s="1"/>
  <c r="M288" i="11"/>
  <c r="P288" i="11" s="1"/>
  <c r="S288" i="11" s="1"/>
  <c r="L288" i="11"/>
  <c r="O288" i="11" s="1"/>
  <c r="R288" i="11" s="1"/>
  <c r="K288" i="11"/>
  <c r="N288" i="11" s="1"/>
  <c r="Q288" i="11" s="1"/>
  <c r="M287" i="11"/>
  <c r="P287" i="11" s="1"/>
  <c r="S287" i="11" s="1"/>
  <c r="L287" i="11"/>
  <c r="O287" i="11" s="1"/>
  <c r="R287" i="11" s="1"/>
  <c r="U287" i="11" s="1"/>
  <c r="K287" i="11"/>
  <c r="N287" i="11" s="1"/>
  <c r="Q287" i="11" s="1"/>
  <c r="O286" i="11"/>
  <c r="R286" i="11" s="1"/>
  <c r="M286" i="11"/>
  <c r="P286" i="11" s="1"/>
  <c r="S286" i="11" s="1"/>
  <c r="L286" i="11"/>
  <c r="K286" i="11"/>
  <c r="N286" i="11" s="1"/>
  <c r="Q286" i="11" s="1"/>
  <c r="M285" i="11"/>
  <c r="P285" i="11" s="1"/>
  <c r="S285" i="11" s="1"/>
  <c r="L285" i="11"/>
  <c r="O285" i="11" s="1"/>
  <c r="R285" i="11" s="1"/>
  <c r="K285" i="11"/>
  <c r="N285" i="11" s="1"/>
  <c r="Q285" i="11" s="1"/>
  <c r="M284" i="11"/>
  <c r="P284" i="11" s="1"/>
  <c r="S284" i="11" s="1"/>
  <c r="L284" i="11"/>
  <c r="O284" i="11" s="1"/>
  <c r="R284" i="11" s="1"/>
  <c r="K284" i="11"/>
  <c r="N284" i="11" s="1"/>
  <c r="Q284" i="11" s="1"/>
  <c r="M283" i="11"/>
  <c r="P283" i="11" s="1"/>
  <c r="S283" i="11" s="1"/>
  <c r="L283" i="11"/>
  <c r="O283" i="11" s="1"/>
  <c r="R283" i="11" s="1"/>
  <c r="K283" i="11"/>
  <c r="N283" i="11" s="1"/>
  <c r="Q283" i="11" s="1"/>
  <c r="M282" i="11"/>
  <c r="P282" i="11" s="1"/>
  <c r="S282" i="11" s="1"/>
  <c r="L282" i="11"/>
  <c r="O282" i="11" s="1"/>
  <c r="R282" i="11" s="1"/>
  <c r="K282" i="11"/>
  <c r="N282" i="11" s="1"/>
  <c r="Q282" i="11" s="1"/>
  <c r="M281" i="11"/>
  <c r="P281" i="11" s="1"/>
  <c r="S281" i="11" s="1"/>
  <c r="L281" i="11"/>
  <c r="O281" i="11" s="1"/>
  <c r="R281" i="11" s="1"/>
  <c r="K281" i="11"/>
  <c r="N281" i="11" s="1"/>
  <c r="Q281" i="11" s="1"/>
  <c r="M280" i="11"/>
  <c r="P280" i="11" s="1"/>
  <c r="S280" i="11" s="1"/>
  <c r="L280" i="11"/>
  <c r="O280" i="11" s="1"/>
  <c r="R280" i="11" s="1"/>
  <c r="K280" i="11"/>
  <c r="N280" i="11" s="1"/>
  <c r="Q280" i="11" s="1"/>
  <c r="M279" i="11"/>
  <c r="P279" i="11" s="1"/>
  <c r="S279" i="11" s="1"/>
  <c r="L279" i="11"/>
  <c r="O279" i="11" s="1"/>
  <c r="R279" i="11" s="1"/>
  <c r="K279" i="11"/>
  <c r="N279" i="11" s="1"/>
  <c r="Q279" i="11" s="1"/>
  <c r="M278" i="11"/>
  <c r="P278" i="11" s="1"/>
  <c r="S278" i="11" s="1"/>
  <c r="L278" i="11"/>
  <c r="O278" i="11" s="1"/>
  <c r="R278" i="11" s="1"/>
  <c r="K278" i="11"/>
  <c r="N278" i="11" s="1"/>
  <c r="Q278" i="11" s="1"/>
  <c r="M277" i="11"/>
  <c r="P277" i="11" s="1"/>
  <c r="S277" i="11" s="1"/>
  <c r="L277" i="11"/>
  <c r="O277" i="11" s="1"/>
  <c r="R277" i="11" s="1"/>
  <c r="K277" i="11"/>
  <c r="N277" i="11" s="1"/>
  <c r="Q277" i="11" s="1"/>
  <c r="M276" i="11"/>
  <c r="P276" i="11" s="1"/>
  <c r="S276" i="11" s="1"/>
  <c r="L276" i="11"/>
  <c r="O276" i="11" s="1"/>
  <c r="R276" i="11" s="1"/>
  <c r="K276" i="11"/>
  <c r="N276" i="11" s="1"/>
  <c r="Q276" i="11" s="1"/>
  <c r="M275" i="11"/>
  <c r="P275" i="11" s="1"/>
  <c r="S275" i="11" s="1"/>
  <c r="L275" i="11"/>
  <c r="O275" i="11" s="1"/>
  <c r="R275" i="11" s="1"/>
  <c r="K275" i="11"/>
  <c r="N275" i="11" s="1"/>
  <c r="Q275" i="11" s="1"/>
  <c r="M274" i="11"/>
  <c r="P274" i="11" s="1"/>
  <c r="S274" i="11" s="1"/>
  <c r="L274" i="11"/>
  <c r="O274" i="11" s="1"/>
  <c r="R274" i="11" s="1"/>
  <c r="Z274" i="11" s="1"/>
  <c r="K274" i="11"/>
  <c r="N274" i="11" s="1"/>
  <c r="Q274" i="11" s="1"/>
  <c r="M273" i="11"/>
  <c r="P273" i="11" s="1"/>
  <c r="S273" i="11" s="1"/>
  <c r="L273" i="11"/>
  <c r="O273" i="11" s="1"/>
  <c r="R273" i="11" s="1"/>
  <c r="K273" i="11"/>
  <c r="N273" i="11" s="1"/>
  <c r="Q273" i="11" s="1"/>
  <c r="M272" i="11"/>
  <c r="P272" i="11" s="1"/>
  <c r="S272" i="11" s="1"/>
  <c r="L272" i="11"/>
  <c r="O272" i="11" s="1"/>
  <c r="R272" i="11" s="1"/>
  <c r="K272" i="11"/>
  <c r="N272" i="11" s="1"/>
  <c r="Q272" i="11" s="1"/>
  <c r="M271" i="11"/>
  <c r="P271" i="11" s="1"/>
  <c r="S271" i="11" s="1"/>
  <c r="L271" i="11"/>
  <c r="O271" i="11" s="1"/>
  <c r="R271" i="11" s="1"/>
  <c r="K271" i="11"/>
  <c r="N271" i="11" s="1"/>
  <c r="Q271" i="11" s="1"/>
  <c r="M270" i="11"/>
  <c r="P270" i="11" s="1"/>
  <c r="S270" i="11" s="1"/>
  <c r="L270" i="11"/>
  <c r="O270" i="11" s="1"/>
  <c r="R270" i="11" s="1"/>
  <c r="K270" i="11"/>
  <c r="N270" i="11" s="1"/>
  <c r="Q270" i="11" s="1"/>
  <c r="M269" i="11"/>
  <c r="P269" i="11" s="1"/>
  <c r="S269" i="11" s="1"/>
  <c r="L269" i="11"/>
  <c r="O269" i="11" s="1"/>
  <c r="R269" i="11" s="1"/>
  <c r="K269" i="11"/>
  <c r="N269" i="11" s="1"/>
  <c r="Q269" i="11" s="1"/>
  <c r="M268" i="11"/>
  <c r="P268" i="11" s="1"/>
  <c r="S268" i="11" s="1"/>
  <c r="L268" i="11"/>
  <c r="O268" i="11" s="1"/>
  <c r="R268" i="11" s="1"/>
  <c r="K268" i="11"/>
  <c r="N268" i="11" s="1"/>
  <c r="Q268" i="11" s="1"/>
  <c r="T268" i="11" s="1"/>
  <c r="M267" i="11"/>
  <c r="P267" i="11" s="1"/>
  <c r="S267" i="11" s="1"/>
  <c r="V267" i="11" s="1"/>
  <c r="L267" i="11"/>
  <c r="O267" i="11" s="1"/>
  <c r="R267" i="11" s="1"/>
  <c r="K267" i="11"/>
  <c r="N267" i="11" s="1"/>
  <c r="Q267" i="11" s="1"/>
  <c r="M266" i="11"/>
  <c r="P266" i="11" s="1"/>
  <c r="S266" i="11" s="1"/>
  <c r="L266" i="11"/>
  <c r="O266" i="11" s="1"/>
  <c r="R266" i="11" s="1"/>
  <c r="K266" i="11"/>
  <c r="N266" i="11" s="1"/>
  <c r="Q266" i="11" s="1"/>
  <c r="M265" i="11"/>
  <c r="P265" i="11" s="1"/>
  <c r="S265" i="11" s="1"/>
  <c r="L265" i="11"/>
  <c r="O265" i="11" s="1"/>
  <c r="R265" i="11" s="1"/>
  <c r="K265" i="11"/>
  <c r="N265" i="11" s="1"/>
  <c r="Q265" i="11" s="1"/>
  <c r="T265" i="11" s="1"/>
  <c r="M264" i="11"/>
  <c r="P264" i="11" s="1"/>
  <c r="S264" i="11" s="1"/>
  <c r="L264" i="11"/>
  <c r="O264" i="11" s="1"/>
  <c r="R264" i="11" s="1"/>
  <c r="K264" i="11"/>
  <c r="N264" i="11" s="1"/>
  <c r="Q264" i="11" s="1"/>
  <c r="M263" i="11"/>
  <c r="P263" i="11" s="1"/>
  <c r="S263" i="11" s="1"/>
  <c r="L263" i="11"/>
  <c r="O263" i="11" s="1"/>
  <c r="R263" i="11" s="1"/>
  <c r="K263" i="11"/>
  <c r="N263" i="11" s="1"/>
  <c r="Q263" i="11" s="1"/>
  <c r="M262" i="11"/>
  <c r="P262" i="11" s="1"/>
  <c r="S262" i="11" s="1"/>
  <c r="L262" i="11"/>
  <c r="O262" i="11" s="1"/>
  <c r="R262" i="11" s="1"/>
  <c r="K262" i="11"/>
  <c r="N262" i="11" s="1"/>
  <c r="Q262" i="11" s="1"/>
  <c r="M261" i="11"/>
  <c r="P261" i="11" s="1"/>
  <c r="S261" i="11" s="1"/>
  <c r="L261" i="11"/>
  <c r="O261" i="11" s="1"/>
  <c r="R261" i="11" s="1"/>
  <c r="K261" i="11"/>
  <c r="N261" i="11" s="1"/>
  <c r="Q261" i="11" s="1"/>
  <c r="M260" i="11"/>
  <c r="P260" i="11" s="1"/>
  <c r="S260" i="11" s="1"/>
  <c r="L260" i="11"/>
  <c r="O260" i="11" s="1"/>
  <c r="R260" i="11" s="1"/>
  <c r="K260" i="11"/>
  <c r="N260" i="11" s="1"/>
  <c r="Q260" i="11" s="1"/>
  <c r="M259" i="11"/>
  <c r="P259" i="11" s="1"/>
  <c r="S259" i="11" s="1"/>
  <c r="L259" i="11"/>
  <c r="O259" i="11" s="1"/>
  <c r="R259" i="11" s="1"/>
  <c r="K259" i="11"/>
  <c r="N259" i="11" s="1"/>
  <c r="Q259" i="11" s="1"/>
  <c r="M258" i="11"/>
  <c r="P258" i="11" s="1"/>
  <c r="S258" i="11" s="1"/>
  <c r="L258" i="11"/>
  <c r="O258" i="11" s="1"/>
  <c r="R258" i="11" s="1"/>
  <c r="K258" i="11"/>
  <c r="N258" i="11" s="1"/>
  <c r="Q258" i="11" s="1"/>
  <c r="M257" i="11"/>
  <c r="P257" i="11" s="1"/>
  <c r="S257" i="11" s="1"/>
  <c r="L257" i="11"/>
  <c r="O257" i="11" s="1"/>
  <c r="R257" i="11" s="1"/>
  <c r="K257" i="11"/>
  <c r="N257" i="11" s="1"/>
  <c r="Q257" i="11" s="1"/>
  <c r="M256" i="11"/>
  <c r="P256" i="11" s="1"/>
  <c r="S256" i="11" s="1"/>
  <c r="L256" i="11"/>
  <c r="O256" i="11" s="1"/>
  <c r="R256" i="11" s="1"/>
  <c r="K256" i="11"/>
  <c r="N256" i="11" s="1"/>
  <c r="Q256" i="11" s="1"/>
  <c r="M255" i="11"/>
  <c r="P255" i="11" s="1"/>
  <c r="S255" i="11" s="1"/>
  <c r="V255" i="11" s="1"/>
  <c r="L255" i="11"/>
  <c r="O255" i="11" s="1"/>
  <c r="R255" i="11" s="1"/>
  <c r="K255" i="11"/>
  <c r="N255" i="11" s="1"/>
  <c r="Q255" i="11" s="1"/>
  <c r="M254" i="11"/>
  <c r="P254" i="11" s="1"/>
  <c r="S254" i="11" s="1"/>
  <c r="L254" i="11"/>
  <c r="O254" i="11" s="1"/>
  <c r="R254" i="11" s="1"/>
  <c r="K254" i="11"/>
  <c r="N254" i="11" s="1"/>
  <c r="Q254" i="11" s="1"/>
  <c r="T254" i="11" s="1"/>
  <c r="M253" i="11"/>
  <c r="P253" i="11" s="1"/>
  <c r="S253" i="11" s="1"/>
  <c r="L253" i="11"/>
  <c r="O253" i="11" s="1"/>
  <c r="R253" i="11" s="1"/>
  <c r="K253" i="11"/>
  <c r="N253" i="11" s="1"/>
  <c r="Q253" i="11" s="1"/>
  <c r="M252" i="11"/>
  <c r="P252" i="11" s="1"/>
  <c r="S252" i="11" s="1"/>
  <c r="L252" i="11"/>
  <c r="O252" i="11" s="1"/>
  <c r="R252" i="11" s="1"/>
  <c r="K252" i="11"/>
  <c r="N252" i="11" s="1"/>
  <c r="Q252" i="11" s="1"/>
  <c r="M251" i="11"/>
  <c r="P251" i="11" s="1"/>
  <c r="S251" i="11" s="1"/>
  <c r="L251" i="11"/>
  <c r="O251" i="11" s="1"/>
  <c r="R251" i="11" s="1"/>
  <c r="K251" i="11"/>
  <c r="N251" i="11" s="1"/>
  <c r="Q251" i="11" s="1"/>
  <c r="M250" i="11"/>
  <c r="P250" i="11" s="1"/>
  <c r="S250" i="11" s="1"/>
  <c r="L250" i="11"/>
  <c r="O250" i="11" s="1"/>
  <c r="R250" i="11" s="1"/>
  <c r="K250" i="11"/>
  <c r="N250" i="11" s="1"/>
  <c r="Q250" i="11" s="1"/>
  <c r="M249" i="11"/>
  <c r="P249" i="11" s="1"/>
  <c r="S249" i="11" s="1"/>
  <c r="L249" i="11"/>
  <c r="O249" i="11" s="1"/>
  <c r="R249" i="11" s="1"/>
  <c r="K249" i="11"/>
  <c r="N249" i="11" s="1"/>
  <c r="Q249" i="11" s="1"/>
  <c r="M248" i="11"/>
  <c r="P248" i="11" s="1"/>
  <c r="S248" i="11" s="1"/>
  <c r="L248" i="11"/>
  <c r="O248" i="11" s="1"/>
  <c r="R248" i="11" s="1"/>
  <c r="U248" i="11" s="1"/>
  <c r="X248" i="11" s="1"/>
  <c r="K248" i="11"/>
  <c r="N248" i="11" s="1"/>
  <c r="Q248" i="11" s="1"/>
  <c r="M247" i="11"/>
  <c r="P247" i="11" s="1"/>
  <c r="S247" i="11" s="1"/>
  <c r="L247" i="11"/>
  <c r="O247" i="11" s="1"/>
  <c r="R247" i="11" s="1"/>
  <c r="K247" i="11"/>
  <c r="N247" i="11" s="1"/>
  <c r="Q247" i="11" s="1"/>
  <c r="M246" i="11"/>
  <c r="P246" i="11" s="1"/>
  <c r="S246" i="11" s="1"/>
  <c r="V246" i="11" s="1"/>
  <c r="L246" i="11"/>
  <c r="O246" i="11" s="1"/>
  <c r="R246" i="11" s="1"/>
  <c r="K246" i="11"/>
  <c r="N246" i="11" s="1"/>
  <c r="Q246" i="11" s="1"/>
  <c r="M245" i="11"/>
  <c r="P245" i="11" s="1"/>
  <c r="S245" i="11" s="1"/>
  <c r="L245" i="11"/>
  <c r="O245" i="11" s="1"/>
  <c r="R245" i="11" s="1"/>
  <c r="K245" i="11"/>
  <c r="N245" i="11" s="1"/>
  <c r="Q245" i="11" s="1"/>
  <c r="T245" i="11" s="1"/>
  <c r="M244" i="11"/>
  <c r="P244" i="11" s="1"/>
  <c r="S244" i="11" s="1"/>
  <c r="V244" i="11" s="1"/>
  <c r="L244" i="11"/>
  <c r="O244" i="11" s="1"/>
  <c r="R244" i="11" s="1"/>
  <c r="K244" i="11"/>
  <c r="N244" i="11" s="1"/>
  <c r="Q244" i="11" s="1"/>
  <c r="M243" i="11"/>
  <c r="P243" i="11" s="1"/>
  <c r="S243" i="11" s="1"/>
  <c r="V243" i="11" s="1"/>
  <c r="Y243" i="11" s="1"/>
  <c r="L243" i="11"/>
  <c r="O243" i="11" s="1"/>
  <c r="R243" i="11" s="1"/>
  <c r="K243" i="11"/>
  <c r="N243" i="11" s="1"/>
  <c r="Q243" i="11" s="1"/>
  <c r="M242" i="11"/>
  <c r="P242" i="11" s="1"/>
  <c r="S242" i="11" s="1"/>
  <c r="L242" i="11"/>
  <c r="O242" i="11" s="1"/>
  <c r="R242" i="11" s="1"/>
  <c r="K242" i="11"/>
  <c r="N242" i="11" s="1"/>
  <c r="Q242" i="11" s="1"/>
  <c r="T242" i="11" s="1"/>
  <c r="M241" i="11"/>
  <c r="P241" i="11" s="1"/>
  <c r="S241" i="11" s="1"/>
  <c r="L241" i="11"/>
  <c r="O241" i="11" s="1"/>
  <c r="R241" i="11" s="1"/>
  <c r="K241" i="11"/>
  <c r="N241" i="11" s="1"/>
  <c r="Q241" i="11" s="1"/>
  <c r="M240" i="11"/>
  <c r="P240" i="11" s="1"/>
  <c r="S240" i="11" s="1"/>
  <c r="L240" i="11"/>
  <c r="O240" i="11" s="1"/>
  <c r="R240" i="11" s="1"/>
  <c r="K240" i="11"/>
  <c r="N240" i="11" s="1"/>
  <c r="Q240" i="11" s="1"/>
  <c r="P239" i="11"/>
  <c r="S239" i="11" s="1"/>
  <c r="M239" i="11"/>
  <c r="L239" i="11"/>
  <c r="O239" i="11" s="1"/>
  <c r="R239" i="11" s="1"/>
  <c r="K239" i="11"/>
  <c r="N239" i="11" s="1"/>
  <c r="Q239" i="11" s="1"/>
  <c r="M238" i="11"/>
  <c r="P238" i="11" s="1"/>
  <c r="S238" i="11" s="1"/>
  <c r="L238" i="11"/>
  <c r="O238" i="11" s="1"/>
  <c r="R238" i="11" s="1"/>
  <c r="K238" i="11"/>
  <c r="N238" i="11" s="1"/>
  <c r="Q238" i="11" s="1"/>
  <c r="M237" i="11"/>
  <c r="P237" i="11" s="1"/>
  <c r="S237" i="11" s="1"/>
  <c r="L237" i="11"/>
  <c r="O237" i="11" s="1"/>
  <c r="R237" i="11" s="1"/>
  <c r="K237" i="11"/>
  <c r="N237" i="11" s="1"/>
  <c r="Q237" i="11" s="1"/>
  <c r="M236" i="11"/>
  <c r="P236" i="11" s="1"/>
  <c r="S236" i="11" s="1"/>
  <c r="L236" i="11"/>
  <c r="O236" i="11" s="1"/>
  <c r="R236" i="11" s="1"/>
  <c r="K236" i="11"/>
  <c r="N236" i="11" s="1"/>
  <c r="Q236" i="11" s="1"/>
  <c r="M235" i="11"/>
  <c r="P235" i="11" s="1"/>
  <c r="S235" i="11" s="1"/>
  <c r="L235" i="11"/>
  <c r="O235" i="11" s="1"/>
  <c r="R235" i="11" s="1"/>
  <c r="K235" i="11"/>
  <c r="N235" i="11" s="1"/>
  <c r="Q235" i="11" s="1"/>
  <c r="M234" i="11"/>
  <c r="P234" i="11" s="1"/>
  <c r="S234" i="11" s="1"/>
  <c r="L234" i="11"/>
  <c r="O234" i="11" s="1"/>
  <c r="R234" i="11" s="1"/>
  <c r="K234" i="11"/>
  <c r="N234" i="11" s="1"/>
  <c r="Q234" i="11" s="1"/>
  <c r="M233" i="11"/>
  <c r="P233" i="11" s="1"/>
  <c r="S233" i="11" s="1"/>
  <c r="L233" i="11"/>
  <c r="O233" i="11" s="1"/>
  <c r="R233" i="11" s="1"/>
  <c r="K233" i="11"/>
  <c r="N233" i="11" s="1"/>
  <c r="Q233" i="11" s="1"/>
  <c r="M232" i="11"/>
  <c r="P232" i="11" s="1"/>
  <c r="S232" i="11" s="1"/>
  <c r="V232" i="11" s="1"/>
  <c r="L232" i="11"/>
  <c r="O232" i="11" s="1"/>
  <c r="R232" i="11" s="1"/>
  <c r="K232" i="11"/>
  <c r="N232" i="11" s="1"/>
  <c r="Q232" i="11" s="1"/>
  <c r="M231" i="11"/>
  <c r="P231" i="11" s="1"/>
  <c r="S231" i="11" s="1"/>
  <c r="L231" i="11"/>
  <c r="O231" i="11" s="1"/>
  <c r="R231" i="11" s="1"/>
  <c r="K231" i="11"/>
  <c r="N231" i="11" s="1"/>
  <c r="Q231" i="11" s="1"/>
  <c r="T231" i="11" s="1"/>
  <c r="M230" i="11"/>
  <c r="P230" i="11" s="1"/>
  <c r="S230" i="11" s="1"/>
  <c r="L230" i="11"/>
  <c r="O230" i="11" s="1"/>
  <c r="R230" i="11" s="1"/>
  <c r="K230" i="11"/>
  <c r="N230" i="11" s="1"/>
  <c r="Q230" i="11" s="1"/>
  <c r="M229" i="11"/>
  <c r="P229" i="11" s="1"/>
  <c r="S229" i="11" s="1"/>
  <c r="L229" i="11"/>
  <c r="O229" i="11" s="1"/>
  <c r="R229" i="11" s="1"/>
  <c r="K229" i="11"/>
  <c r="N229" i="11" s="1"/>
  <c r="Q229" i="11" s="1"/>
  <c r="M228" i="11"/>
  <c r="P228" i="11" s="1"/>
  <c r="S228" i="11" s="1"/>
  <c r="L228" i="11"/>
  <c r="O228" i="11" s="1"/>
  <c r="R228" i="11" s="1"/>
  <c r="K228" i="11"/>
  <c r="N228" i="11" s="1"/>
  <c r="Q228" i="11" s="1"/>
  <c r="M227" i="11"/>
  <c r="P227" i="11" s="1"/>
  <c r="S227" i="11" s="1"/>
  <c r="L227" i="11"/>
  <c r="O227" i="11" s="1"/>
  <c r="R227" i="11" s="1"/>
  <c r="K227" i="11"/>
  <c r="N227" i="11" s="1"/>
  <c r="Q227" i="11" s="1"/>
  <c r="M226" i="11"/>
  <c r="P226" i="11" s="1"/>
  <c r="S226" i="11" s="1"/>
  <c r="L226" i="11"/>
  <c r="O226" i="11" s="1"/>
  <c r="R226" i="11" s="1"/>
  <c r="K226" i="11"/>
  <c r="N226" i="11" s="1"/>
  <c r="Q226" i="11" s="1"/>
  <c r="M225" i="11"/>
  <c r="P225" i="11" s="1"/>
  <c r="S225" i="11" s="1"/>
  <c r="L225" i="11"/>
  <c r="O225" i="11" s="1"/>
  <c r="R225" i="11" s="1"/>
  <c r="K225" i="11"/>
  <c r="N225" i="11" s="1"/>
  <c r="Q225" i="11" s="1"/>
  <c r="M224" i="11"/>
  <c r="P224" i="11" s="1"/>
  <c r="S224" i="11" s="1"/>
  <c r="L224" i="11"/>
  <c r="O224" i="11" s="1"/>
  <c r="R224" i="11" s="1"/>
  <c r="K224" i="11"/>
  <c r="N224" i="11" s="1"/>
  <c r="Q224" i="11" s="1"/>
  <c r="M223" i="11"/>
  <c r="P223" i="11" s="1"/>
  <c r="S223" i="11" s="1"/>
  <c r="L223" i="11"/>
  <c r="O223" i="11" s="1"/>
  <c r="R223" i="11" s="1"/>
  <c r="K223" i="11"/>
  <c r="N223" i="11" s="1"/>
  <c r="Q223" i="11" s="1"/>
  <c r="T223" i="11" s="1"/>
  <c r="M222" i="11"/>
  <c r="P222" i="11" s="1"/>
  <c r="S222" i="11" s="1"/>
  <c r="L222" i="11"/>
  <c r="O222" i="11" s="1"/>
  <c r="R222" i="11" s="1"/>
  <c r="K222" i="11"/>
  <c r="N222" i="11" s="1"/>
  <c r="Q222" i="11" s="1"/>
  <c r="M221" i="11"/>
  <c r="P221" i="11" s="1"/>
  <c r="S221" i="11" s="1"/>
  <c r="V221" i="11" s="1"/>
  <c r="L221" i="11"/>
  <c r="O221" i="11" s="1"/>
  <c r="R221" i="11" s="1"/>
  <c r="K221" i="11"/>
  <c r="N221" i="11" s="1"/>
  <c r="Q221" i="11" s="1"/>
  <c r="M220" i="11"/>
  <c r="P220" i="11" s="1"/>
  <c r="S220" i="11" s="1"/>
  <c r="L220" i="11"/>
  <c r="O220" i="11" s="1"/>
  <c r="R220" i="11" s="1"/>
  <c r="K220" i="11"/>
  <c r="N220" i="11" s="1"/>
  <c r="Q220" i="11" s="1"/>
  <c r="M219" i="11"/>
  <c r="P219" i="11" s="1"/>
  <c r="S219" i="11" s="1"/>
  <c r="L219" i="11"/>
  <c r="O219" i="11" s="1"/>
  <c r="R219" i="11" s="1"/>
  <c r="K219" i="11"/>
  <c r="N219" i="11" s="1"/>
  <c r="Q219" i="11" s="1"/>
  <c r="M218" i="11"/>
  <c r="P218" i="11" s="1"/>
  <c r="S218" i="11" s="1"/>
  <c r="L218" i="11"/>
  <c r="O218" i="11" s="1"/>
  <c r="R218" i="11" s="1"/>
  <c r="K218" i="11"/>
  <c r="N218" i="11" s="1"/>
  <c r="Q218" i="11" s="1"/>
  <c r="M217" i="11"/>
  <c r="P217" i="11" s="1"/>
  <c r="S217" i="11" s="1"/>
  <c r="L217" i="11"/>
  <c r="O217" i="11" s="1"/>
  <c r="R217" i="11" s="1"/>
  <c r="K217" i="11"/>
  <c r="N217" i="11" s="1"/>
  <c r="Q217" i="11" s="1"/>
  <c r="M216" i="11"/>
  <c r="P216" i="11" s="1"/>
  <c r="S216" i="11" s="1"/>
  <c r="L216" i="11"/>
  <c r="O216" i="11" s="1"/>
  <c r="R216" i="11" s="1"/>
  <c r="K216" i="11"/>
  <c r="N216" i="11" s="1"/>
  <c r="Q216" i="11" s="1"/>
  <c r="T216" i="11" s="1"/>
  <c r="M215" i="11"/>
  <c r="P215" i="11" s="1"/>
  <c r="S215" i="11" s="1"/>
  <c r="L215" i="11"/>
  <c r="O215" i="11" s="1"/>
  <c r="R215" i="11" s="1"/>
  <c r="K215" i="11"/>
  <c r="N215" i="11" s="1"/>
  <c r="Q215" i="11" s="1"/>
  <c r="M214" i="11"/>
  <c r="P214" i="11" s="1"/>
  <c r="S214" i="11" s="1"/>
  <c r="L214" i="11"/>
  <c r="O214" i="11" s="1"/>
  <c r="R214" i="11" s="1"/>
  <c r="U214" i="11" s="1"/>
  <c r="K214" i="11"/>
  <c r="N214" i="11" s="1"/>
  <c r="Q214" i="11" s="1"/>
  <c r="M213" i="11"/>
  <c r="P213" i="11" s="1"/>
  <c r="S213" i="11" s="1"/>
  <c r="L213" i="11"/>
  <c r="O213" i="11" s="1"/>
  <c r="R213" i="11" s="1"/>
  <c r="K213" i="11"/>
  <c r="N213" i="11" s="1"/>
  <c r="Q213" i="11" s="1"/>
  <c r="M212" i="11"/>
  <c r="P212" i="11" s="1"/>
  <c r="S212" i="11" s="1"/>
  <c r="L212" i="11"/>
  <c r="O212" i="11" s="1"/>
  <c r="R212" i="11" s="1"/>
  <c r="K212" i="11"/>
  <c r="N212" i="11" s="1"/>
  <c r="Q212" i="11" s="1"/>
  <c r="M211" i="11"/>
  <c r="P211" i="11" s="1"/>
  <c r="S211" i="11" s="1"/>
  <c r="L211" i="11"/>
  <c r="O211" i="11" s="1"/>
  <c r="R211" i="11" s="1"/>
  <c r="K211" i="11"/>
  <c r="N211" i="11" s="1"/>
  <c r="Q211" i="11" s="1"/>
  <c r="M210" i="11"/>
  <c r="P210" i="11" s="1"/>
  <c r="S210" i="11" s="1"/>
  <c r="V210" i="11" s="1"/>
  <c r="L210" i="11"/>
  <c r="O210" i="11" s="1"/>
  <c r="R210" i="11" s="1"/>
  <c r="K210" i="11"/>
  <c r="N210" i="11" s="1"/>
  <c r="Q210" i="11" s="1"/>
  <c r="M209" i="11"/>
  <c r="P209" i="11" s="1"/>
  <c r="S209" i="11" s="1"/>
  <c r="V209" i="11" s="1"/>
  <c r="L209" i="11"/>
  <c r="O209" i="11" s="1"/>
  <c r="R209" i="11" s="1"/>
  <c r="U209" i="11" s="1"/>
  <c r="K209" i="11"/>
  <c r="N209" i="11" s="1"/>
  <c r="Q209" i="11" s="1"/>
  <c r="M208" i="11"/>
  <c r="P208" i="11" s="1"/>
  <c r="S208" i="11" s="1"/>
  <c r="L208" i="11"/>
  <c r="O208" i="11" s="1"/>
  <c r="R208" i="11" s="1"/>
  <c r="K208" i="11"/>
  <c r="N208" i="11" s="1"/>
  <c r="Q208" i="11" s="1"/>
  <c r="M207" i="11"/>
  <c r="P207" i="11" s="1"/>
  <c r="S207" i="11" s="1"/>
  <c r="V207" i="11" s="1"/>
  <c r="L207" i="11"/>
  <c r="O207" i="11" s="1"/>
  <c r="R207" i="11" s="1"/>
  <c r="U207" i="11" s="1"/>
  <c r="K207" i="11"/>
  <c r="N207" i="11" s="1"/>
  <c r="Q207" i="11" s="1"/>
  <c r="T207" i="11" s="1"/>
  <c r="M206" i="11"/>
  <c r="P206" i="11" s="1"/>
  <c r="S206" i="11" s="1"/>
  <c r="V206" i="11" s="1"/>
  <c r="L206" i="11"/>
  <c r="O206" i="11" s="1"/>
  <c r="R206" i="11" s="1"/>
  <c r="K206" i="11"/>
  <c r="N206" i="11" s="1"/>
  <c r="Q206" i="11" s="1"/>
  <c r="M205" i="11"/>
  <c r="P205" i="11" s="1"/>
  <c r="S205" i="11" s="1"/>
  <c r="L205" i="11"/>
  <c r="O205" i="11" s="1"/>
  <c r="R205" i="11" s="1"/>
  <c r="K205" i="11"/>
  <c r="N205" i="11" s="1"/>
  <c r="Q205" i="11" s="1"/>
  <c r="M204" i="11"/>
  <c r="P204" i="11" s="1"/>
  <c r="S204" i="11" s="1"/>
  <c r="L204" i="11"/>
  <c r="O204" i="11" s="1"/>
  <c r="R204" i="11" s="1"/>
  <c r="K204" i="11"/>
  <c r="N204" i="11" s="1"/>
  <c r="Q204" i="11" s="1"/>
  <c r="T204" i="11" s="1"/>
  <c r="W204" i="11" s="1"/>
  <c r="M203" i="11"/>
  <c r="P203" i="11" s="1"/>
  <c r="S203" i="11" s="1"/>
  <c r="L203" i="11"/>
  <c r="O203" i="11" s="1"/>
  <c r="R203" i="11" s="1"/>
  <c r="K203" i="11"/>
  <c r="N203" i="11" s="1"/>
  <c r="Q203" i="11" s="1"/>
  <c r="M202" i="11"/>
  <c r="P202" i="11" s="1"/>
  <c r="S202" i="11" s="1"/>
  <c r="V202" i="11" s="1"/>
  <c r="L202" i="11"/>
  <c r="O202" i="11" s="1"/>
  <c r="R202" i="11" s="1"/>
  <c r="Z202" i="11" s="1"/>
  <c r="K202" i="11"/>
  <c r="N202" i="11" s="1"/>
  <c r="Q202" i="11" s="1"/>
  <c r="T202" i="11" s="1"/>
  <c r="M201" i="11"/>
  <c r="P201" i="11" s="1"/>
  <c r="S201" i="11" s="1"/>
  <c r="L201" i="11"/>
  <c r="O201" i="11" s="1"/>
  <c r="R201" i="11" s="1"/>
  <c r="K201" i="11"/>
  <c r="N201" i="11" s="1"/>
  <c r="Q201" i="11" s="1"/>
  <c r="M200" i="11"/>
  <c r="P200" i="11" s="1"/>
  <c r="S200" i="11" s="1"/>
  <c r="L200" i="11"/>
  <c r="O200" i="11" s="1"/>
  <c r="R200" i="11" s="1"/>
  <c r="K200" i="11"/>
  <c r="N200" i="11" s="1"/>
  <c r="Q200" i="11" s="1"/>
  <c r="M199" i="11"/>
  <c r="P199" i="11" s="1"/>
  <c r="S199" i="11" s="1"/>
  <c r="L199" i="11"/>
  <c r="O199" i="11" s="1"/>
  <c r="R199" i="11" s="1"/>
  <c r="K199" i="11"/>
  <c r="N199" i="11" s="1"/>
  <c r="Q199" i="11" s="1"/>
  <c r="M198" i="11"/>
  <c r="P198" i="11" s="1"/>
  <c r="S198" i="11" s="1"/>
  <c r="L198" i="11"/>
  <c r="O198" i="11" s="1"/>
  <c r="R198" i="11" s="1"/>
  <c r="K198" i="11"/>
  <c r="N198" i="11" s="1"/>
  <c r="Q198" i="11" s="1"/>
  <c r="M197" i="11"/>
  <c r="P197" i="11" s="1"/>
  <c r="S197" i="11" s="1"/>
  <c r="L197" i="11"/>
  <c r="O197" i="11" s="1"/>
  <c r="R197" i="11" s="1"/>
  <c r="K197" i="11"/>
  <c r="N197" i="11" s="1"/>
  <c r="Q197" i="11" s="1"/>
  <c r="T197" i="11" s="1"/>
  <c r="M196" i="11"/>
  <c r="P196" i="11" s="1"/>
  <c r="S196" i="11" s="1"/>
  <c r="L196" i="11"/>
  <c r="O196" i="11" s="1"/>
  <c r="R196" i="11" s="1"/>
  <c r="K196" i="11"/>
  <c r="N196" i="11" s="1"/>
  <c r="Q196" i="11" s="1"/>
  <c r="T196" i="11" s="1"/>
  <c r="M195" i="11"/>
  <c r="P195" i="11" s="1"/>
  <c r="S195" i="11" s="1"/>
  <c r="L195" i="11"/>
  <c r="O195" i="11" s="1"/>
  <c r="R195" i="11" s="1"/>
  <c r="U195" i="11" s="1"/>
  <c r="K195" i="11"/>
  <c r="N195" i="11" s="1"/>
  <c r="Q195" i="11" s="1"/>
  <c r="M194" i="11"/>
  <c r="P194" i="11" s="1"/>
  <c r="S194" i="11" s="1"/>
  <c r="V194" i="11" s="1"/>
  <c r="L194" i="11"/>
  <c r="O194" i="11" s="1"/>
  <c r="R194" i="11" s="1"/>
  <c r="K194" i="11"/>
  <c r="N194" i="11" s="1"/>
  <c r="Q194" i="11" s="1"/>
  <c r="M193" i="11"/>
  <c r="P193" i="11" s="1"/>
  <c r="S193" i="11" s="1"/>
  <c r="L193" i="11"/>
  <c r="O193" i="11" s="1"/>
  <c r="R193" i="11" s="1"/>
  <c r="K193" i="11"/>
  <c r="N193" i="11" s="1"/>
  <c r="Q193" i="11" s="1"/>
  <c r="M192" i="11"/>
  <c r="P192" i="11" s="1"/>
  <c r="S192" i="11" s="1"/>
  <c r="L192" i="11"/>
  <c r="O192" i="11" s="1"/>
  <c r="R192" i="11" s="1"/>
  <c r="K192" i="11"/>
  <c r="N192" i="11" s="1"/>
  <c r="Q192" i="11" s="1"/>
  <c r="T192" i="11" s="1"/>
  <c r="M191" i="11"/>
  <c r="P191" i="11" s="1"/>
  <c r="S191" i="11" s="1"/>
  <c r="L191" i="11"/>
  <c r="O191" i="11" s="1"/>
  <c r="R191" i="11" s="1"/>
  <c r="K191" i="11"/>
  <c r="N191" i="11" s="1"/>
  <c r="Q191" i="11" s="1"/>
  <c r="M190" i="11"/>
  <c r="P190" i="11" s="1"/>
  <c r="S190" i="11" s="1"/>
  <c r="L190" i="11"/>
  <c r="O190" i="11" s="1"/>
  <c r="R190" i="11" s="1"/>
  <c r="K190" i="11"/>
  <c r="N190" i="11" s="1"/>
  <c r="Q190" i="11" s="1"/>
  <c r="T190" i="11" s="1"/>
  <c r="M189" i="11"/>
  <c r="P189" i="11" s="1"/>
  <c r="S189" i="11" s="1"/>
  <c r="L189" i="11"/>
  <c r="O189" i="11" s="1"/>
  <c r="R189" i="11" s="1"/>
  <c r="K189" i="11"/>
  <c r="N189" i="11" s="1"/>
  <c r="Q189" i="11" s="1"/>
  <c r="M188" i="11"/>
  <c r="P188" i="11" s="1"/>
  <c r="S188" i="11" s="1"/>
  <c r="L188" i="11"/>
  <c r="O188" i="11" s="1"/>
  <c r="R188" i="11" s="1"/>
  <c r="K188" i="11"/>
  <c r="N188" i="11" s="1"/>
  <c r="Q188" i="11" s="1"/>
  <c r="T188" i="11" s="1"/>
  <c r="M187" i="11"/>
  <c r="P187" i="11" s="1"/>
  <c r="S187" i="11" s="1"/>
  <c r="L187" i="11"/>
  <c r="O187" i="11" s="1"/>
  <c r="R187" i="11" s="1"/>
  <c r="K187" i="11"/>
  <c r="N187" i="11" s="1"/>
  <c r="Q187" i="11" s="1"/>
  <c r="M186" i="11"/>
  <c r="P186" i="11" s="1"/>
  <c r="S186" i="11" s="1"/>
  <c r="L186" i="11"/>
  <c r="O186" i="11" s="1"/>
  <c r="R186" i="11" s="1"/>
  <c r="K186" i="11"/>
  <c r="N186" i="11" s="1"/>
  <c r="Q186" i="11" s="1"/>
  <c r="M185" i="11"/>
  <c r="P185" i="11" s="1"/>
  <c r="S185" i="11" s="1"/>
  <c r="L185" i="11"/>
  <c r="O185" i="11" s="1"/>
  <c r="R185" i="11" s="1"/>
  <c r="K185" i="11"/>
  <c r="N185" i="11" s="1"/>
  <c r="Q185" i="11" s="1"/>
  <c r="T185" i="11" s="1"/>
  <c r="M184" i="11"/>
  <c r="P184" i="11" s="1"/>
  <c r="S184" i="11" s="1"/>
  <c r="L184" i="11"/>
  <c r="O184" i="11" s="1"/>
  <c r="R184" i="11" s="1"/>
  <c r="K184" i="11"/>
  <c r="N184" i="11" s="1"/>
  <c r="Q184" i="11" s="1"/>
  <c r="T184" i="11" s="1"/>
  <c r="M183" i="11"/>
  <c r="P183" i="11" s="1"/>
  <c r="S183" i="11" s="1"/>
  <c r="L183" i="11"/>
  <c r="O183" i="11" s="1"/>
  <c r="R183" i="11" s="1"/>
  <c r="U183" i="11" s="1"/>
  <c r="K183" i="11"/>
  <c r="N183" i="11" s="1"/>
  <c r="Q183" i="11" s="1"/>
  <c r="T183" i="11" s="1"/>
  <c r="W183" i="11" s="1"/>
  <c r="M182" i="11"/>
  <c r="P182" i="11" s="1"/>
  <c r="S182" i="11" s="1"/>
  <c r="V182" i="11" s="1"/>
  <c r="L182" i="11"/>
  <c r="O182" i="11" s="1"/>
  <c r="R182" i="11" s="1"/>
  <c r="K182" i="11"/>
  <c r="N182" i="11" s="1"/>
  <c r="Q182" i="11" s="1"/>
  <c r="M181" i="11"/>
  <c r="P181" i="11" s="1"/>
  <c r="S181" i="11" s="1"/>
  <c r="L181" i="11"/>
  <c r="O181" i="11" s="1"/>
  <c r="R181" i="11" s="1"/>
  <c r="K181" i="11"/>
  <c r="N181" i="11" s="1"/>
  <c r="Q181" i="11" s="1"/>
  <c r="M180" i="11"/>
  <c r="P180" i="11" s="1"/>
  <c r="S180" i="11" s="1"/>
  <c r="L180" i="11"/>
  <c r="O180" i="11" s="1"/>
  <c r="R180" i="11" s="1"/>
  <c r="K180" i="11"/>
  <c r="N180" i="11" s="1"/>
  <c r="Q180" i="11" s="1"/>
  <c r="M179" i="11"/>
  <c r="P179" i="11" s="1"/>
  <c r="S179" i="11" s="1"/>
  <c r="L179" i="11"/>
  <c r="O179" i="11" s="1"/>
  <c r="R179" i="11" s="1"/>
  <c r="K179" i="11"/>
  <c r="N179" i="11" s="1"/>
  <c r="Q179" i="11" s="1"/>
  <c r="M178" i="11"/>
  <c r="P178" i="11" s="1"/>
  <c r="S178" i="11" s="1"/>
  <c r="L178" i="11"/>
  <c r="O178" i="11" s="1"/>
  <c r="R178" i="11" s="1"/>
  <c r="K178" i="11"/>
  <c r="N178" i="11" s="1"/>
  <c r="Q178" i="11" s="1"/>
  <c r="M177" i="11"/>
  <c r="P177" i="11" s="1"/>
  <c r="S177" i="11" s="1"/>
  <c r="L177" i="11"/>
  <c r="O177" i="11" s="1"/>
  <c r="R177" i="11" s="1"/>
  <c r="K177" i="11"/>
  <c r="N177" i="11" s="1"/>
  <c r="Q177" i="11" s="1"/>
  <c r="M176" i="11"/>
  <c r="P176" i="11" s="1"/>
  <c r="S176" i="11" s="1"/>
  <c r="L176" i="11"/>
  <c r="O176" i="11" s="1"/>
  <c r="R176" i="11" s="1"/>
  <c r="K176" i="11"/>
  <c r="N176" i="11" s="1"/>
  <c r="Q176" i="11" s="1"/>
  <c r="T176" i="11" s="1"/>
  <c r="W176" i="11" s="1"/>
  <c r="M175" i="11"/>
  <c r="P175" i="11" s="1"/>
  <c r="S175" i="11" s="1"/>
  <c r="L175" i="11"/>
  <c r="O175" i="11" s="1"/>
  <c r="R175" i="11" s="1"/>
  <c r="K175" i="11"/>
  <c r="N175" i="11" s="1"/>
  <c r="Q175" i="11" s="1"/>
  <c r="T175" i="11" s="1"/>
  <c r="M174" i="11"/>
  <c r="P174" i="11" s="1"/>
  <c r="S174" i="11" s="1"/>
  <c r="L174" i="11"/>
  <c r="O174" i="11" s="1"/>
  <c r="R174" i="11" s="1"/>
  <c r="K174" i="11"/>
  <c r="N174" i="11" s="1"/>
  <c r="Q174" i="11" s="1"/>
  <c r="T174" i="11" s="1"/>
  <c r="M173" i="11"/>
  <c r="P173" i="11" s="1"/>
  <c r="S173" i="11" s="1"/>
  <c r="L173" i="11"/>
  <c r="O173" i="11" s="1"/>
  <c r="R173" i="11" s="1"/>
  <c r="K173" i="11"/>
  <c r="N173" i="11" s="1"/>
  <c r="Q173" i="11" s="1"/>
  <c r="T173" i="11" s="1"/>
  <c r="O172" i="11"/>
  <c r="R172" i="11" s="1"/>
  <c r="M172" i="11"/>
  <c r="P172" i="11" s="1"/>
  <c r="S172" i="11" s="1"/>
  <c r="L172" i="11"/>
  <c r="K172" i="11"/>
  <c r="N172" i="11" s="1"/>
  <c r="Q172" i="11" s="1"/>
  <c r="M171" i="11"/>
  <c r="P171" i="11" s="1"/>
  <c r="S171" i="11" s="1"/>
  <c r="L171" i="11"/>
  <c r="O171" i="11" s="1"/>
  <c r="R171" i="11" s="1"/>
  <c r="K171" i="11"/>
  <c r="N171" i="11" s="1"/>
  <c r="Q171" i="11" s="1"/>
  <c r="M170" i="11"/>
  <c r="P170" i="11" s="1"/>
  <c r="S170" i="11" s="1"/>
  <c r="L170" i="11"/>
  <c r="O170" i="11" s="1"/>
  <c r="R170" i="11" s="1"/>
  <c r="K170" i="11"/>
  <c r="N170" i="11" s="1"/>
  <c r="Q170" i="11" s="1"/>
  <c r="M169" i="11"/>
  <c r="P169" i="11" s="1"/>
  <c r="S169" i="11" s="1"/>
  <c r="L169" i="11"/>
  <c r="O169" i="11" s="1"/>
  <c r="R169" i="11" s="1"/>
  <c r="K169" i="11"/>
  <c r="N169" i="11" s="1"/>
  <c r="Q169" i="11" s="1"/>
  <c r="M168" i="11"/>
  <c r="P168" i="11" s="1"/>
  <c r="S168" i="11" s="1"/>
  <c r="L168" i="11"/>
  <c r="O168" i="11" s="1"/>
  <c r="R168" i="11" s="1"/>
  <c r="K168" i="11"/>
  <c r="N168" i="11" s="1"/>
  <c r="Q168" i="11" s="1"/>
  <c r="M167" i="11"/>
  <c r="P167" i="11" s="1"/>
  <c r="S167" i="11" s="1"/>
  <c r="L167" i="11"/>
  <c r="O167" i="11" s="1"/>
  <c r="R167" i="11" s="1"/>
  <c r="K167" i="11"/>
  <c r="N167" i="11" s="1"/>
  <c r="Q167" i="11" s="1"/>
  <c r="M166" i="11"/>
  <c r="P166" i="11" s="1"/>
  <c r="S166" i="11" s="1"/>
  <c r="V166" i="11" s="1"/>
  <c r="L166" i="11"/>
  <c r="O166" i="11" s="1"/>
  <c r="R166" i="11" s="1"/>
  <c r="K166" i="11"/>
  <c r="N166" i="11" s="1"/>
  <c r="Q166" i="11" s="1"/>
  <c r="M165" i="11"/>
  <c r="P165" i="11" s="1"/>
  <c r="S165" i="11" s="1"/>
  <c r="L165" i="11"/>
  <c r="O165" i="11" s="1"/>
  <c r="R165" i="11" s="1"/>
  <c r="K165" i="11"/>
  <c r="N165" i="11" s="1"/>
  <c r="Q165" i="11" s="1"/>
  <c r="M164" i="11"/>
  <c r="P164" i="11" s="1"/>
  <c r="S164" i="11" s="1"/>
  <c r="L164" i="11"/>
  <c r="O164" i="11" s="1"/>
  <c r="R164" i="11" s="1"/>
  <c r="K164" i="11"/>
  <c r="N164" i="11" s="1"/>
  <c r="Q164" i="11" s="1"/>
  <c r="T164" i="11" s="1"/>
  <c r="M163" i="11"/>
  <c r="P163" i="11" s="1"/>
  <c r="S163" i="11" s="1"/>
  <c r="V163" i="11" s="1"/>
  <c r="L163" i="11"/>
  <c r="O163" i="11" s="1"/>
  <c r="R163" i="11" s="1"/>
  <c r="K163" i="11"/>
  <c r="N163" i="11" s="1"/>
  <c r="Q163" i="11" s="1"/>
  <c r="M162" i="11"/>
  <c r="P162" i="11" s="1"/>
  <c r="S162" i="11" s="1"/>
  <c r="V162" i="11" s="1"/>
  <c r="L162" i="11"/>
  <c r="O162" i="11" s="1"/>
  <c r="R162" i="11" s="1"/>
  <c r="K162" i="11"/>
  <c r="N162" i="11" s="1"/>
  <c r="Q162" i="11" s="1"/>
  <c r="M161" i="11"/>
  <c r="P161" i="11" s="1"/>
  <c r="S161" i="11" s="1"/>
  <c r="L161" i="11"/>
  <c r="O161" i="11" s="1"/>
  <c r="R161" i="11" s="1"/>
  <c r="K161" i="11"/>
  <c r="N161" i="11" s="1"/>
  <c r="Q161" i="11" s="1"/>
  <c r="M160" i="11"/>
  <c r="P160" i="11" s="1"/>
  <c r="S160" i="11" s="1"/>
  <c r="V160" i="11" s="1"/>
  <c r="L160" i="11"/>
  <c r="O160" i="11" s="1"/>
  <c r="R160" i="11" s="1"/>
  <c r="K160" i="11"/>
  <c r="N160" i="11" s="1"/>
  <c r="Q160" i="11" s="1"/>
  <c r="T160" i="11" s="1"/>
  <c r="M159" i="11"/>
  <c r="P159" i="11" s="1"/>
  <c r="S159" i="11" s="1"/>
  <c r="L159" i="11"/>
  <c r="O159" i="11" s="1"/>
  <c r="R159" i="11" s="1"/>
  <c r="U159" i="11" s="1"/>
  <c r="K159" i="11"/>
  <c r="N159" i="11" s="1"/>
  <c r="Q159" i="11" s="1"/>
  <c r="M158" i="11"/>
  <c r="P158" i="11" s="1"/>
  <c r="S158" i="11" s="1"/>
  <c r="L158" i="11"/>
  <c r="O158" i="11" s="1"/>
  <c r="R158" i="11" s="1"/>
  <c r="Z158" i="11" s="1"/>
  <c r="K158" i="11"/>
  <c r="N158" i="11" s="1"/>
  <c r="Q158" i="11" s="1"/>
  <c r="M157" i="11"/>
  <c r="P157" i="11" s="1"/>
  <c r="S157" i="11" s="1"/>
  <c r="L157" i="11"/>
  <c r="O157" i="11" s="1"/>
  <c r="R157" i="11" s="1"/>
  <c r="K157" i="11"/>
  <c r="N157" i="11" s="1"/>
  <c r="Q157" i="11" s="1"/>
  <c r="M156" i="11"/>
  <c r="P156" i="11" s="1"/>
  <c r="S156" i="11" s="1"/>
  <c r="L156" i="11"/>
  <c r="O156" i="11" s="1"/>
  <c r="R156" i="11" s="1"/>
  <c r="K156" i="11"/>
  <c r="N156" i="11" s="1"/>
  <c r="Q156" i="11" s="1"/>
  <c r="M155" i="11"/>
  <c r="P155" i="11" s="1"/>
  <c r="S155" i="11" s="1"/>
  <c r="L155" i="11"/>
  <c r="O155" i="11" s="1"/>
  <c r="R155" i="11" s="1"/>
  <c r="K155" i="11"/>
  <c r="N155" i="11" s="1"/>
  <c r="Q155" i="11" s="1"/>
  <c r="T155" i="11" s="1"/>
  <c r="M154" i="11"/>
  <c r="P154" i="11" s="1"/>
  <c r="S154" i="11" s="1"/>
  <c r="L154" i="11"/>
  <c r="O154" i="11" s="1"/>
  <c r="R154" i="11" s="1"/>
  <c r="K154" i="11"/>
  <c r="N154" i="11" s="1"/>
  <c r="Q154" i="11" s="1"/>
  <c r="M153" i="11"/>
  <c r="P153" i="11" s="1"/>
  <c r="S153" i="11" s="1"/>
  <c r="V153" i="11" s="1"/>
  <c r="L153" i="11"/>
  <c r="O153" i="11" s="1"/>
  <c r="R153" i="11" s="1"/>
  <c r="U153" i="11" s="1"/>
  <c r="K153" i="11"/>
  <c r="N153" i="11" s="1"/>
  <c r="Q153" i="11" s="1"/>
  <c r="M152" i="11"/>
  <c r="P152" i="11" s="1"/>
  <c r="S152" i="11" s="1"/>
  <c r="L152" i="11"/>
  <c r="O152" i="11" s="1"/>
  <c r="R152" i="11" s="1"/>
  <c r="K152" i="11"/>
  <c r="N152" i="11" s="1"/>
  <c r="Q152" i="11" s="1"/>
  <c r="T152" i="11" s="1"/>
  <c r="M151" i="11"/>
  <c r="P151" i="11" s="1"/>
  <c r="S151" i="11" s="1"/>
  <c r="L151" i="11"/>
  <c r="O151" i="11" s="1"/>
  <c r="R151" i="11" s="1"/>
  <c r="K151" i="11"/>
  <c r="N151" i="11" s="1"/>
  <c r="Q151" i="11" s="1"/>
  <c r="M150" i="11"/>
  <c r="P150" i="11" s="1"/>
  <c r="S150" i="11" s="1"/>
  <c r="V150" i="11" s="1"/>
  <c r="L150" i="11"/>
  <c r="O150" i="11" s="1"/>
  <c r="R150" i="11" s="1"/>
  <c r="K150" i="11"/>
  <c r="N150" i="11" s="1"/>
  <c r="Q150" i="11" s="1"/>
  <c r="M149" i="11"/>
  <c r="P149" i="11" s="1"/>
  <c r="S149" i="11" s="1"/>
  <c r="L149" i="11"/>
  <c r="O149" i="11" s="1"/>
  <c r="R149" i="11" s="1"/>
  <c r="K149" i="11"/>
  <c r="N149" i="11" s="1"/>
  <c r="Q149" i="11" s="1"/>
  <c r="M148" i="11"/>
  <c r="P148" i="11" s="1"/>
  <c r="S148" i="11" s="1"/>
  <c r="L148" i="11"/>
  <c r="O148" i="11" s="1"/>
  <c r="R148" i="11" s="1"/>
  <c r="K148" i="11"/>
  <c r="N148" i="11" s="1"/>
  <c r="Q148" i="11" s="1"/>
  <c r="T148" i="11" s="1"/>
  <c r="M147" i="11"/>
  <c r="P147" i="11" s="1"/>
  <c r="S147" i="11" s="1"/>
  <c r="L147" i="11"/>
  <c r="O147" i="11" s="1"/>
  <c r="R147" i="11" s="1"/>
  <c r="K147" i="11"/>
  <c r="N147" i="11" s="1"/>
  <c r="Q147" i="11" s="1"/>
  <c r="M146" i="11"/>
  <c r="P146" i="11" s="1"/>
  <c r="S146" i="11" s="1"/>
  <c r="V146" i="11" s="1"/>
  <c r="L146" i="11"/>
  <c r="O146" i="11" s="1"/>
  <c r="R146" i="11" s="1"/>
  <c r="Z146" i="11" s="1"/>
  <c r="K146" i="11"/>
  <c r="N146" i="11" s="1"/>
  <c r="Q146" i="11" s="1"/>
  <c r="T146" i="11" s="1"/>
  <c r="O145" i="11"/>
  <c r="R145" i="11" s="1"/>
  <c r="M145" i="11"/>
  <c r="P145" i="11" s="1"/>
  <c r="S145" i="11" s="1"/>
  <c r="L145" i="11"/>
  <c r="K145" i="11"/>
  <c r="N145" i="11" s="1"/>
  <c r="Q145" i="11" s="1"/>
  <c r="M144" i="11"/>
  <c r="P144" i="11" s="1"/>
  <c r="S144" i="11" s="1"/>
  <c r="L144" i="11"/>
  <c r="O144" i="11" s="1"/>
  <c r="R144" i="11" s="1"/>
  <c r="K144" i="11"/>
  <c r="N144" i="11" s="1"/>
  <c r="Q144" i="11" s="1"/>
  <c r="M143" i="11"/>
  <c r="P143" i="11" s="1"/>
  <c r="S143" i="11" s="1"/>
  <c r="L143" i="11"/>
  <c r="O143" i="11" s="1"/>
  <c r="R143" i="11" s="1"/>
  <c r="K143" i="11"/>
  <c r="N143" i="11" s="1"/>
  <c r="Q143" i="11" s="1"/>
  <c r="M142" i="11"/>
  <c r="P142" i="11" s="1"/>
  <c r="S142" i="11" s="1"/>
  <c r="L142" i="11"/>
  <c r="O142" i="11" s="1"/>
  <c r="R142" i="11" s="1"/>
  <c r="K142" i="11"/>
  <c r="N142" i="11" s="1"/>
  <c r="Q142" i="11" s="1"/>
  <c r="M141" i="11"/>
  <c r="P141" i="11" s="1"/>
  <c r="S141" i="11" s="1"/>
  <c r="L141" i="11"/>
  <c r="O141" i="11" s="1"/>
  <c r="R141" i="11" s="1"/>
  <c r="K141" i="11"/>
  <c r="N141" i="11" s="1"/>
  <c r="Q141" i="11" s="1"/>
  <c r="T141" i="11" s="1"/>
  <c r="M140" i="11"/>
  <c r="P140" i="11" s="1"/>
  <c r="S140" i="11" s="1"/>
  <c r="L140" i="11"/>
  <c r="O140" i="11" s="1"/>
  <c r="R140" i="11" s="1"/>
  <c r="K140" i="11"/>
  <c r="N140" i="11" s="1"/>
  <c r="Q140" i="11" s="1"/>
  <c r="T140" i="11" s="1"/>
  <c r="M139" i="11"/>
  <c r="P139" i="11" s="1"/>
  <c r="S139" i="11" s="1"/>
  <c r="L139" i="11"/>
  <c r="O139" i="11" s="1"/>
  <c r="R139" i="11" s="1"/>
  <c r="U139" i="11" s="1"/>
  <c r="K139" i="11"/>
  <c r="N139" i="11" s="1"/>
  <c r="Q139" i="11" s="1"/>
  <c r="N138" i="11"/>
  <c r="Q138" i="11" s="1"/>
  <c r="M138" i="11"/>
  <c r="P138" i="11" s="1"/>
  <c r="S138" i="11" s="1"/>
  <c r="V138" i="11" s="1"/>
  <c r="L138" i="11"/>
  <c r="O138" i="11" s="1"/>
  <c r="R138" i="11" s="1"/>
  <c r="K138" i="11"/>
  <c r="M137" i="11"/>
  <c r="P137" i="11" s="1"/>
  <c r="S137" i="11" s="1"/>
  <c r="L137" i="11"/>
  <c r="O137" i="11" s="1"/>
  <c r="R137" i="11" s="1"/>
  <c r="K137" i="11"/>
  <c r="N137" i="11" s="1"/>
  <c r="Q137" i="11" s="1"/>
  <c r="T137" i="11" s="1"/>
  <c r="M136" i="11"/>
  <c r="P136" i="11" s="1"/>
  <c r="S136" i="11" s="1"/>
  <c r="L136" i="11"/>
  <c r="O136" i="11" s="1"/>
  <c r="R136" i="11" s="1"/>
  <c r="K136" i="11"/>
  <c r="N136" i="11" s="1"/>
  <c r="Q136" i="11" s="1"/>
  <c r="T136" i="11" s="1"/>
  <c r="M135" i="11"/>
  <c r="P135" i="11" s="1"/>
  <c r="S135" i="11" s="1"/>
  <c r="L135" i="11"/>
  <c r="O135" i="11" s="1"/>
  <c r="R135" i="11" s="1"/>
  <c r="U135" i="11" s="1"/>
  <c r="K135" i="11"/>
  <c r="N135" i="11" s="1"/>
  <c r="Q135" i="11" s="1"/>
  <c r="M134" i="11"/>
  <c r="P134" i="11" s="1"/>
  <c r="S134" i="11" s="1"/>
  <c r="L134" i="11"/>
  <c r="O134" i="11" s="1"/>
  <c r="R134" i="11" s="1"/>
  <c r="U134" i="11" s="1"/>
  <c r="K134" i="11"/>
  <c r="N134" i="11" s="1"/>
  <c r="Q134" i="11" s="1"/>
  <c r="O133" i="11"/>
  <c r="R133" i="11" s="1"/>
  <c r="M133" i="11"/>
  <c r="P133" i="11" s="1"/>
  <c r="S133" i="11" s="1"/>
  <c r="L133" i="11"/>
  <c r="K133" i="11"/>
  <c r="N133" i="11" s="1"/>
  <c r="Q133" i="11" s="1"/>
  <c r="M132" i="11"/>
  <c r="P132" i="11" s="1"/>
  <c r="S132" i="11" s="1"/>
  <c r="L132" i="11"/>
  <c r="O132" i="11" s="1"/>
  <c r="R132" i="11" s="1"/>
  <c r="K132" i="11"/>
  <c r="N132" i="11" s="1"/>
  <c r="Q132" i="11" s="1"/>
  <c r="M131" i="11"/>
  <c r="P131" i="11" s="1"/>
  <c r="S131" i="11" s="1"/>
  <c r="V131" i="11" s="1"/>
  <c r="L131" i="11"/>
  <c r="O131" i="11" s="1"/>
  <c r="R131" i="11" s="1"/>
  <c r="U131" i="11" s="1"/>
  <c r="K131" i="11"/>
  <c r="N131" i="11" s="1"/>
  <c r="Q131" i="11" s="1"/>
  <c r="M130" i="11"/>
  <c r="P130" i="11" s="1"/>
  <c r="S130" i="11" s="1"/>
  <c r="L130" i="11"/>
  <c r="O130" i="11" s="1"/>
  <c r="R130" i="11" s="1"/>
  <c r="K130" i="11"/>
  <c r="N130" i="11" s="1"/>
  <c r="Q130" i="11" s="1"/>
  <c r="T130" i="11" s="1"/>
  <c r="M129" i="11"/>
  <c r="P129" i="11" s="1"/>
  <c r="S129" i="11" s="1"/>
  <c r="L129" i="11"/>
  <c r="O129" i="11" s="1"/>
  <c r="R129" i="11" s="1"/>
  <c r="K129" i="11"/>
  <c r="N129" i="11" s="1"/>
  <c r="Q129" i="11" s="1"/>
  <c r="T129" i="11" s="1"/>
  <c r="M128" i="11"/>
  <c r="P128" i="11" s="1"/>
  <c r="S128" i="11" s="1"/>
  <c r="L128" i="11"/>
  <c r="O128" i="11" s="1"/>
  <c r="R128" i="11" s="1"/>
  <c r="K128" i="11"/>
  <c r="N128" i="11" s="1"/>
  <c r="Q128" i="11" s="1"/>
  <c r="M127" i="11"/>
  <c r="P127" i="11" s="1"/>
  <c r="S127" i="11" s="1"/>
  <c r="L127" i="11"/>
  <c r="O127" i="11" s="1"/>
  <c r="R127" i="11" s="1"/>
  <c r="K127" i="11"/>
  <c r="N127" i="11" s="1"/>
  <c r="Q127" i="11" s="1"/>
  <c r="M126" i="11"/>
  <c r="P126" i="11" s="1"/>
  <c r="S126" i="11" s="1"/>
  <c r="L126" i="11"/>
  <c r="O126" i="11" s="1"/>
  <c r="R126" i="11" s="1"/>
  <c r="K126" i="11"/>
  <c r="N126" i="11" s="1"/>
  <c r="Q126" i="11" s="1"/>
  <c r="M125" i="11"/>
  <c r="P125" i="11" s="1"/>
  <c r="S125" i="11" s="1"/>
  <c r="L125" i="11"/>
  <c r="O125" i="11" s="1"/>
  <c r="R125" i="11" s="1"/>
  <c r="K125" i="11"/>
  <c r="N125" i="11" s="1"/>
  <c r="Q125" i="11" s="1"/>
  <c r="M124" i="11"/>
  <c r="P124" i="11" s="1"/>
  <c r="S124" i="11" s="1"/>
  <c r="L124" i="11"/>
  <c r="O124" i="11" s="1"/>
  <c r="R124" i="11" s="1"/>
  <c r="K124" i="11"/>
  <c r="N124" i="11" s="1"/>
  <c r="Q124" i="11" s="1"/>
  <c r="M123" i="11"/>
  <c r="P123" i="11" s="1"/>
  <c r="S123" i="11" s="1"/>
  <c r="L123" i="11"/>
  <c r="O123" i="11" s="1"/>
  <c r="R123" i="11" s="1"/>
  <c r="K123" i="11"/>
  <c r="N123" i="11" s="1"/>
  <c r="Q123" i="11" s="1"/>
  <c r="M122" i="11"/>
  <c r="P122" i="11" s="1"/>
  <c r="S122" i="11" s="1"/>
  <c r="L122" i="11"/>
  <c r="O122" i="11" s="1"/>
  <c r="R122" i="11" s="1"/>
  <c r="K122" i="11"/>
  <c r="N122" i="11" s="1"/>
  <c r="Q122" i="11" s="1"/>
  <c r="M121" i="11"/>
  <c r="P121" i="11" s="1"/>
  <c r="S121" i="11" s="1"/>
  <c r="L121" i="11"/>
  <c r="O121" i="11" s="1"/>
  <c r="R121" i="11" s="1"/>
  <c r="K121" i="11"/>
  <c r="N121" i="11" s="1"/>
  <c r="Q121" i="11" s="1"/>
  <c r="M120" i="11"/>
  <c r="P120" i="11" s="1"/>
  <c r="S120" i="11" s="1"/>
  <c r="L120" i="11"/>
  <c r="O120" i="11" s="1"/>
  <c r="R120" i="11" s="1"/>
  <c r="K120" i="11"/>
  <c r="N120" i="11" s="1"/>
  <c r="Q120" i="11" s="1"/>
  <c r="M119" i="11"/>
  <c r="P119" i="11" s="1"/>
  <c r="S119" i="11" s="1"/>
  <c r="L119" i="11"/>
  <c r="O119" i="11" s="1"/>
  <c r="R119" i="11" s="1"/>
  <c r="K119" i="11"/>
  <c r="N119" i="11" s="1"/>
  <c r="Q119" i="11" s="1"/>
  <c r="M118" i="11"/>
  <c r="P118" i="11" s="1"/>
  <c r="S118" i="11" s="1"/>
  <c r="L118" i="11"/>
  <c r="O118" i="11" s="1"/>
  <c r="R118" i="11" s="1"/>
  <c r="K118" i="11"/>
  <c r="N118" i="11" s="1"/>
  <c r="Q118" i="11" s="1"/>
  <c r="M117" i="11"/>
  <c r="P117" i="11" s="1"/>
  <c r="S117" i="11" s="1"/>
  <c r="L117" i="11"/>
  <c r="O117" i="11" s="1"/>
  <c r="R117" i="11" s="1"/>
  <c r="K117" i="11"/>
  <c r="N117" i="11" s="1"/>
  <c r="Q117" i="11" s="1"/>
  <c r="M116" i="11"/>
  <c r="P116" i="11" s="1"/>
  <c r="S116" i="11" s="1"/>
  <c r="L116" i="11"/>
  <c r="O116" i="11" s="1"/>
  <c r="R116" i="11" s="1"/>
  <c r="K116" i="11"/>
  <c r="N116" i="11" s="1"/>
  <c r="Q116" i="11" s="1"/>
  <c r="M115" i="11"/>
  <c r="P115" i="11" s="1"/>
  <c r="S115" i="11" s="1"/>
  <c r="L115" i="11"/>
  <c r="O115" i="11" s="1"/>
  <c r="R115" i="11" s="1"/>
  <c r="K115" i="11"/>
  <c r="N115" i="11" s="1"/>
  <c r="Q115" i="11" s="1"/>
  <c r="M114" i="11"/>
  <c r="P114" i="11" s="1"/>
  <c r="S114" i="11" s="1"/>
  <c r="L114" i="11"/>
  <c r="O114" i="11" s="1"/>
  <c r="R114" i="11" s="1"/>
  <c r="K114" i="11"/>
  <c r="N114" i="11" s="1"/>
  <c r="Q114" i="11" s="1"/>
  <c r="M113" i="11"/>
  <c r="P113" i="11" s="1"/>
  <c r="S113" i="11" s="1"/>
  <c r="L113" i="11"/>
  <c r="O113" i="11" s="1"/>
  <c r="R113" i="11" s="1"/>
  <c r="K113" i="11"/>
  <c r="N113" i="11" s="1"/>
  <c r="Q113" i="11" s="1"/>
  <c r="M112" i="11"/>
  <c r="P112" i="11" s="1"/>
  <c r="S112" i="11" s="1"/>
  <c r="L112" i="11"/>
  <c r="O112" i="11" s="1"/>
  <c r="R112" i="11" s="1"/>
  <c r="K112" i="11"/>
  <c r="N112" i="11" s="1"/>
  <c r="Q112" i="11" s="1"/>
  <c r="M111" i="11"/>
  <c r="P111" i="11" s="1"/>
  <c r="S111" i="11" s="1"/>
  <c r="L111" i="11"/>
  <c r="O111" i="11" s="1"/>
  <c r="R111" i="11" s="1"/>
  <c r="K111" i="11"/>
  <c r="N111" i="11" s="1"/>
  <c r="Q111" i="11" s="1"/>
  <c r="M110" i="11"/>
  <c r="P110" i="11" s="1"/>
  <c r="S110" i="11" s="1"/>
  <c r="L110" i="11"/>
  <c r="O110" i="11" s="1"/>
  <c r="R110" i="11" s="1"/>
  <c r="K110" i="11"/>
  <c r="N110" i="11" s="1"/>
  <c r="Q110" i="11" s="1"/>
  <c r="M109" i="11"/>
  <c r="P109" i="11" s="1"/>
  <c r="S109" i="11" s="1"/>
  <c r="L109" i="11"/>
  <c r="O109" i="11" s="1"/>
  <c r="R109" i="11" s="1"/>
  <c r="K109" i="11"/>
  <c r="N109" i="11" s="1"/>
  <c r="Q109" i="11" s="1"/>
  <c r="M108" i="11"/>
  <c r="P108" i="11" s="1"/>
  <c r="S108" i="11" s="1"/>
  <c r="L108" i="11"/>
  <c r="O108" i="11" s="1"/>
  <c r="R108" i="11" s="1"/>
  <c r="K108" i="11"/>
  <c r="N108" i="11" s="1"/>
  <c r="Q108" i="11" s="1"/>
  <c r="M107" i="11"/>
  <c r="P107" i="11" s="1"/>
  <c r="S107" i="11" s="1"/>
  <c r="L107" i="11"/>
  <c r="O107" i="11" s="1"/>
  <c r="R107" i="11" s="1"/>
  <c r="K107" i="11"/>
  <c r="N107" i="11" s="1"/>
  <c r="Q107" i="11" s="1"/>
  <c r="M106" i="11"/>
  <c r="P106" i="11" s="1"/>
  <c r="S106" i="11" s="1"/>
  <c r="L106" i="11"/>
  <c r="O106" i="11" s="1"/>
  <c r="R106" i="11" s="1"/>
  <c r="K106" i="11"/>
  <c r="N106" i="11" s="1"/>
  <c r="Q106" i="11" s="1"/>
  <c r="M105" i="11"/>
  <c r="P105" i="11" s="1"/>
  <c r="S105" i="11" s="1"/>
  <c r="L105" i="11"/>
  <c r="O105" i="11" s="1"/>
  <c r="R105" i="11" s="1"/>
  <c r="K105" i="11"/>
  <c r="N105" i="11" s="1"/>
  <c r="Q105" i="11" s="1"/>
  <c r="M104" i="11"/>
  <c r="P104" i="11" s="1"/>
  <c r="S104" i="11" s="1"/>
  <c r="L104" i="11"/>
  <c r="O104" i="11" s="1"/>
  <c r="R104" i="11" s="1"/>
  <c r="K104" i="11"/>
  <c r="N104" i="11" s="1"/>
  <c r="Q104" i="11" s="1"/>
  <c r="M103" i="11"/>
  <c r="P103" i="11" s="1"/>
  <c r="S103" i="11" s="1"/>
  <c r="L103" i="11"/>
  <c r="O103" i="11" s="1"/>
  <c r="R103" i="11" s="1"/>
  <c r="K103" i="11"/>
  <c r="N103" i="11" s="1"/>
  <c r="Q103" i="11" s="1"/>
  <c r="M102" i="11"/>
  <c r="P102" i="11" s="1"/>
  <c r="S102" i="11" s="1"/>
  <c r="L102" i="11"/>
  <c r="O102" i="11" s="1"/>
  <c r="R102" i="11" s="1"/>
  <c r="K102" i="11"/>
  <c r="N102" i="11" s="1"/>
  <c r="Q102" i="11" s="1"/>
  <c r="M101" i="11"/>
  <c r="P101" i="11" s="1"/>
  <c r="S101" i="11" s="1"/>
  <c r="L101" i="11"/>
  <c r="O101" i="11" s="1"/>
  <c r="R101" i="11" s="1"/>
  <c r="K101" i="11"/>
  <c r="N101" i="11" s="1"/>
  <c r="Q101" i="11" s="1"/>
  <c r="M100" i="11"/>
  <c r="P100" i="11" s="1"/>
  <c r="S100" i="11" s="1"/>
  <c r="L100" i="11"/>
  <c r="O100" i="11" s="1"/>
  <c r="R100" i="11" s="1"/>
  <c r="K100" i="11"/>
  <c r="N100" i="11" s="1"/>
  <c r="Q100" i="11" s="1"/>
  <c r="M99" i="11"/>
  <c r="P99" i="11" s="1"/>
  <c r="S99" i="11" s="1"/>
  <c r="L99" i="11"/>
  <c r="O99" i="11" s="1"/>
  <c r="R99" i="11" s="1"/>
  <c r="K99" i="11"/>
  <c r="N99" i="11" s="1"/>
  <c r="Q99" i="11" s="1"/>
  <c r="M98" i="11"/>
  <c r="P98" i="11" s="1"/>
  <c r="S98" i="11" s="1"/>
  <c r="L98" i="11"/>
  <c r="O98" i="11" s="1"/>
  <c r="R98" i="11" s="1"/>
  <c r="K98" i="11"/>
  <c r="N98" i="11" s="1"/>
  <c r="Q98" i="11" s="1"/>
  <c r="M97" i="11"/>
  <c r="P97" i="11" s="1"/>
  <c r="S97" i="11" s="1"/>
  <c r="L97" i="11"/>
  <c r="O97" i="11" s="1"/>
  <c r="R97" i="11" s="1"/>
  <c r="K97" i="11"/>
  <c r="N97" i="11" s="1"/>
  <c r="Q97" i="11" s="1"/>
  <c r="M96" i="11"/>
  <c r="P96" i="11" s="1"/>
  <c r="S96" i="11" s="1"/>
  <c r="L96" i="11"/>
  <c r="O96" i="11" s="1"/>
  <c r="R96" i="11" s="1"/>
  <c r="K96" i="11"/>
  <c r="N96" i="11" s="1"/>
  <c r="Q96" i="11" s="1"/>
  <c r="M95" i="11"/>
  <c r="P95" i="11" s="1"/>
  <c r="S95" i="11" s="1"/>
  <c r="L95" i="11"/>
  <c r="O95" i="11" s="1"/>
  <c r="R95" i="11" s="1"/>
  <c r="K95" i="11"/>
  <c r="N95" i="11" s="1"/>
  <c r="Q95" i="11" s="1"/>
  <c r="M94" i="11"/>
  <c r="P94" i="11" s="1"/>
  <c r="S94" i="11" s="1"/>
  <c r="L94" i="11"/>
  <c r="O94" i="11" s="1"/>
  <c r="R94" i="11" s="1"/>
  <c r="K94" i="11"/>
  <c r="N94" i="11" s="1"/>
  <c r="Q94" i="11" s="1"/>
  <c r="M93" i="11"/>
  <c r="P93" i="11" s="1"/>
  <c r="S93" i="11" s="1"/>
  <c r="L93" i="11"/>
  <c r="O93" i="11" s="1"/>
  <c r="R93" i="11" s="1"/>
  <c r="K93" i="11"/>
  <c r="N93" i="11" s="1"/>
  <c r="Q93" i="11" s="1"/>
  <c r="M92" i="11"/>
  <c r="P92" i="11" s="1"/>
  <c r="S92" i="11" s="1"/>
  <c r="L92" i="11"/>
  <c r="O92" i="11" s="1"/>
  <c r="R92" i="11" s="1"/>
  <c r="K92" i="11"/>
  <c r="N92" i="11" s="1"/>
  <c r="Q92" i="11" s="1"/>
  <c r="M91" i="11"/>
  <c r="P91" i="11" s="1"/>
  <c r="S91" i="11" s="1"/>
  <c r="L91" i="11"/>
  <c r="O91" i="11" s="1"/>
  <c r="R91" i="11" s="1"/>
  <c r="K91" i="11"/>
  <c r="N91" i="11" s="1"/>
  <c r="Q91" i="11" s="1"/>
  <c r="M90" i="11"/>
  <c r="P90" i="11" s="1"/>
  <c r="S90" i="11" s="1"/>
  <c r="L90" i="11"/>
  <c r="O90" i="11" s="1"/>
  <c r="R90" i="11" s="1"/>
  <c r="K90" i="11"/>
  <c r="N90" i="11" s="1"/>
  <c r="Q90" i="11" s="1"/>
  <c r="M89" i="11"/>
  <c r="P89" i="11" s="1"/>
  <c r="S89" i="11" s="1"/>
  <c r="L89" i="11"/>
  <c r="O89" i="11" s="1"/>
  <c r="R89" i="11" s="1"/>
  <c r="K89" i="11"/>
  <c r="N89" i="11" s="1"/>
  <c r="Q89" i="11" s="1"/>
  <c r="M88" i="11"/>
  <c r="P88" i="11" s="1"/>
  <c r="S88" i="11" s="1"/>
  <c r="L88" i="11"/>
  <c r="O88" i="11" s="1"/>
  <c r="R88" i="11" s="1"/>
  <c r="K88" i="11"/>
  <c r="N88" i="11" s="1"/>
  <c r="Q88" i="11" s="1"/>
  <c r="M87" i="11"/>
  <c r="P87" i="11" s="1"/>
  <c r="S87" i="11" s="1"/>
  <c r="L87" i="11"/>
  <c r="O87" i="11" s="1"/>
  <c r="R87" i="11" s="1"/>
  <c r="K87" i="11"/>
  <c r="N87" i="11" s="1"/>
  <c r="Q87" i="11" s="1"/>
  <c r="M86" i="11"/>
  <c r="P86" i="11" s="1"/>
  <c r="S86" i="11" s="1"/>
  <c r="L86" i="11"/>
  <c r="O86" i="11" s="1"/>
  <c r="R86" i="11" s="1"/>
  <c r="K86" i="11"/>
  <c r="N86" i="11" s="1"/>
  <c r="Q86" i="11" s="1"/>
  <c r="M85" i="11"/>
  <c r="P85" i="11" s="1"/>
  <c r="S85" i="11" s="1"/>
  <c r="L85" i="11"/>
  <c r="O85" i="11" s="1"/>
  <c r="R85" i="11" s="1"/>
  <c r="K85" i="11"/>
  <c r="N85" i="11" s="1"/>
  <c r="Q85" i="11" s="1"/>
  <c r="M84" i="11"/>
  <c r="P84" i="11" s="1"/>
  <c r="S84" i="11" s="1"/>
  <c r="L84" i="11"/>
  <c r="O84" i="11" s="1"/>
  <c r="R84" i="11" s="1"/>
  <c r="K84" i="11"/>
  <c r="N84" i="11" s="1"/>
  <c r="Q84" i="11" s="1"/>
  <c r="M83" i="11"/>
  <c r="P83" i="11" s="1"/>
  <c r="S83" i="11" s="1"/>
  <c r="L83" i="11"/>
  <c r="O83" i="11" s="1"/>
  <c r="R83" i="11" s="1"/>
  <c r="K83" i="11"/>
  <c r="N83" i="11" s="1"/>
  <c r="Q83" i="11" s="1"/>
  <c r="M82" i="11"/>
  <c r="P82" i="11" s="1"/>
  <c r="S82" i="11" s="1"/>
  <c r="L82" i="11"/>
  <c r="O82" i="11" s="1"/>
  <c r="R82" i="11" s="1"/>
  <c r="K82" i="11"/>
  <c r="N82" i="11" s="1"/>
  <c r="Q82" i="11" s="1"/>
  <c r="M81" i="11"/>
  <c r="P81" i="11" s="1"/>
  <c r="S81" i="11" s="1"/>
  <c r="L81" i="11"/>
  <c r="O81" i="11" s="1"/>
  <c r="R81" i="11" s="1"/>
  <c r="K81" i="11"/>
  <c r="N81" i="11" s="1"/>
  <c r="Q81" i="11" s="1"/>
  <c r="M80" i="11"/>
  <c r="P80" i="11" s="1"/>
  <c r="S80" i="11" s="1"/>
  <c r="L80" i="11"/>
  <c r="O80" i="11" s="1"/>
  <c r="R80" i="11" s="1"/>
  <c r="K80" i="11"/>
  <c r="N80" i="11" s="1"/>
  <c r="Q80" i="11" s="1"/>
  <c r="M79" i="11"/>
  <c r="P79" i="11" s="1"/>
  <c r="S79" i="11" s="1"/>
  <c r="L79" i="11"/>
  <c r="O79" i="11" s="1"/>
  <c r="R79" i="11" s="1"/>
  <c r="K79" i="11"/>
  <c r="N79" i="11" s="1"/>
  <c r="Q79" i="11" s="1"/>
  <c r="M78" i="11"/>
  <c r="P78" i="11" s="1"/>
  <c r="S78" i="11" s="1"/>
  <c r="L78" i="11"/>
  <c r="O78" i="11" s="1"/>
  <c r="R78" i="11" s="1"/>
  <c r="K78" i="11"/>
  <c r="N78" i="11" s="1"/>
  <c r="Q78" i="11" s="1"/>
  <c r="M77" i="11"/>
  <c r="P77" i="11" s="1"/>
  <c r="S77" i="11" s="1"/>
  <c r="L77" i="11"/>
  <c r="O77" i="11" s="1"/>
  <c r="R77" i="11" s="1"/>
  <c r="K77" i="11"/>
  <c r="N77" i="11" s="1"/>
  <c r="Q77" i="11" s="1"/>
  <c r="M76" i="11"/>
  <c r="P76" i="11" s="1"/>
  <c r="S76" i="11" s="1"/>
  <c r="L76" i="11"/>
  <c r="O76" i="11" s="1"/>
  <c r="R76" i="11" s="1"/>
  <c r="K76" i="11"/>
  <c r="N76" i="11" s="1"/>
  <c r="Q76" i="11" s="1"/>
  <c r="M75" i="11"/>
  <c r="P75" i="11" s="1"/>
  <c r="S75" i="11" s="1"/>
  <c r="L75" i="11"/>
  <c r="O75" i="11" s="1"/>
  <c r="R75" i="11" s="1"/>
  <c r="K75" i="11"/>
  <c r="N75" i="11" s="1"/>
  <c r="Q75" i="11" s="1"/>
  <c r="M74" i="11"/>
  <c r="P74" i="11" s="1"/>
  <c r="S74" i="11" s="1"/>
  <c r="L74" i="11"/>
  <c r="O74" i="11" s="1"/>
  <c r="R74" i="11" s="1"/>
  <c r="K74" i="11"/>
  <c r="N74" i="11" s="1"/>
  <c r="Q74" i="11" s="1"/>
  <c r="M73" i="11"/>
  <c r="P73" i="11" s="1"/>
  <c r="S73" i="11" s="1"/>
  <c r="L73" i="11"/>
  <c r="O73" i="11" s="1"/>
  <c r="R73" i="11" s="1"/>
  <c r="K73" i="11"/>
  <c r="N73" i="11" s="1"/>
  <c r="Q73" i="11" s="1"/>
  <c r="M72" i="11"/>
  <c r="P72" i="11" s="1"/>
  <c r="S72" i="11" s="1"/>
  <c r="L72" i="11"/>
  <c r="O72" i="11" s="1"/>
  <c r="R72" i="11" s="1"/>
  <c r="K72" i="11"/>
  <c r="N72" i="11" s="1"/>
  <c r="Q72" i="11" s="1"/>
  <c r="M71" i="11"/>
  <c r="P71" i="11" s="1"/>
  <c r="S71" i="11" s="1"/>
  <c r="L71" i="11"/>
  <c r="O71" i="11" s="1"/>
  <c r="R71" i="11" s="1"/>
  <c r="K71" i="11"/>
  <c r="N71" i="11" s="1"/>
  <c r="Q71" i="11" s="1"/>
  <c r="M70" i="11"/>
  <c r="P70" i="11" s="1"/>
  <c r="S70" i="11" s="1"/>
  <c r="L70" i="11"/>
  <c r="O70" i="11" s="1"/>
  <c r="R70" i="11" s="1"/>
  <c r="K70" i="11"/>
  <c r="N70" i="11" s="1"/>
  <c r="Q70" i="11" s="1"/>
  <c r="M69" i="11"/>
  <c r="P69" i="11" s="1"/>
  <c r="S69" i="11" s="1"/>
  <c r="L69" i="11"/>
  <c r="O69" i="11" s="1"/>
  <c r="R69" i="11" s="1"/>
  <c r="K69" i="11"/>
  <c r="N69" i="11" s="1"/>
  <c r="Q69" i="11" s="1"/>
  <c r="M68" i="11"/>
  <c r="P68" i="11" s="1"/>
  <c r="S68" i="11" s="1"/>
  <c r="L68" i="11"/>
  <c r="O68" i="11" s="1"/>
  <c r="R68" i="11" s="1"/>
  <c r="K68" i="11"/>
  <c r="N68" i="11" s="1"/>
  <c r="Q68" i="11" s="1"/>
  <c r="M67" i="11"/>
  <c r="P67" i="11" s="1"/>
  <c r="S67" i="11" s="1"/>
  <c r="L67" i="11"/>
  <c r="O67" i="11" s="1"/>
  <c r="R67" i="11" s="1"/>
  <c r="K67" i="11"/>
  <c r="N67" i="11" s="1"/>
  <c r="Q67" i="11" s="1"/>
  <c r="M66" i="11"/>
  <c r="P66" i="11" s="1"/>
  <c r="S66" i="11" s="1"/>
  <c r="L66" i="11"/>
  <c r="O66" i="11" s="1"/>
  <c r="R66" i="11" s="1"/>
  <c r="K66" i="11"/>
  <c r="N66" i="11" s="1"/>
  <c r="Q66" i="11" s="1"/>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7" i="14"/>
  <c r="R16" i="14"/>
  <c r="R15" i="14"/>
  <c r="R14" i="14"/>
  <c r="R11" i="14"/>
  <c r="R10" i="14"/>
  <c r="R9" i="14"/>
  <c r="R8" i="14"/>
  <c r="H300" i="14"/>
  <c r="H299" i="14"/>
  <c r="H298" i="14"/>
  <c r="H297" i="14"/>
  <c r="H296" i="14"/>
  <c r="H295" i="14"/>
  <c r="H294" i="14"/>
  <c r="H293" i="14"/>
  <c r="H292" i="14"/>
  <c r="H291" i="14"/>
  <c r="H290" i="14"/>
  <c r="H289" i="14"/>
  <c r="H288" i="14"/>
  <c r="H287" i="14"/>
  <c r="H286" i="14"/>
  <c r="H285" i="14"/>
  <c r="H284" i="14"/>
  <c r="H283" i="14"/>
  <c r="H282" i="14"/>
  <c r="H281" i="14"/>
  <c r="H280" i="14"/>
  <c r="H279" i="14"/>
  <c r="H278" i="14"/>
  <c r="H277" i="14"/>
  <c r="H276" i="14"/>
  <c r="H275" i="14"/>
  <c r="H274" i="14"/>
  <c r="H273" i="14"/>
  <c r="H272" i="14"/>
  <c r="H271" i="14"/>
  <c r="H270" i="14"/>
  <c r="H269" i="14"/>
  <c r="H268" i="14"/>
  <c r="H267" i="14"/>
  <c r="H266" i="14"/>
  <c r="H265" i="14"/>
  <c r="H264" i="14"/>
  <c r="H263" i="14"/>
  <c r="H262" i="14"/>
  <c r="H261" i="14"/>
  <c r="H260" i="14"/>
  <c r="H259" i="14"/>
  <c r="H258" i="14"/>
  <c r="H257" i="14"/>
  <c r="H256" i="14"/>
  <c r="H255" i="14"/>
  <c r="H254" i="14"/>
  <c r="H253" i="14"/>
  <c r="H252" i="14"/>
  <c r="H251" i="14"/>
  <c r="H250" i="14"/>
  <c r="H249" i="14"/>
  <c r="H248" i="14"/>
  <c r="H247" i="14"/>
  <c r="H246" i="14"/>
  <c r="H245" i="14"/>
  <c r="H244" i="14"/>
  <c r="H243" i="14"/>
  <c r="H242" i="14"/>
  <c r="H241" i="14"/>
  <c r="H240" i="14"/>
  <c r="H239" i="14"/>
  <c r="H238" i="14"/>
  <c r="H237" i="14"/>
  <c r="H236" i="14"/>
  <c r="H235" i="14"/>
  <c r="H234" i="14"/>
  <c r="H233" i="14"/>
  <c r="H232" i="14"/>
  <c r="H231" i="14"/>
  <c r="H230" i="14"/>
  <c r="H229" i="14"/>
  <c r="H228" i="14"/>
  <c r="H227" i="14"/>
  <c r="H226" i="14"/>
  <c r="H225" i="14"/>
  <c r="H224" i="14"/>
  <c r="H223" i="14"/>
  <c r="H222" i="14"/>
  <c r="H221" i="14"/>
  <c r="H220" i="14"/>
  <c r="H219" i="14"/>
  <c r="H218" i="14"/>
  <c r="H217" i="14"/>
  <c r="H216" i="14"/>
  <c r="H215" i="14"/>
  <c r="H214" i="14"/>
  <c r="H213" i="14"/>
  <c r="H212" i="14"/>
  <c r="H211" i="14"/>
  <c r="H210" i="14"/>
  <c r="H209" i="14"/>
  <c r="H208" i="14"/>
  <c r="H207" i="14"/>
  <c r="H206" i="14"/>
  <c r="H205" i="14"/>
  <c r="H204" i="14"/>
  <c r="H203" i="14"/>
  <c r="H202" i="14"/>
  <c r="H201" i="14"/>
  <c r="H200" i="14"/>
  <c r="H199" i="14"/>
  <c r="H198" i="14"/>
  <c r="H197" i="14"/>
  <c r="H196" i="14"/>
  <c r="H195" i="14"/>
  <c r="H194" i="14"/>
  <c r="H193" i="14"/>
  <c r="H192" i="14"/>
  <c r="H191" i="14"/>
  <c r="H190" i="14"/>
  <c r="H189" i="14"/>
  <c r="H188" i="14"/>
  <c r="H187" i="14"/>
  <c r="H186" i="14"/>
  <c r="H185" i="14"/>
  <c r="H184" i="14"/>
  <c r="H183" i="14"/>
  <c r="H182" i="14"/>
  <c r="H181" i="14"/>
  <c r="H180" i="14"/>
  <c r="H179" i="14"/>
  <c r="H178" i="14"/>
  <c r="H177" i="14"/>
  <c r="H176" i="14"/>
  <c r="H175" i="14"/>
  <c r="H174" i="14"/>
  <c r="H173" i="14"/>
  <c r="H172" i="14"/>
  <c r="H171" i="14"/>
  <c r="H170" i="14"/>
  <c r="H169" i="14"/>
  <c r="H168" i="14"/>
  <c r="H167" i="14"/>
  <c r="H166" i="14"/>
  <c r="H165" i="14"/>
  <c r="H164" i="14"/>
  <c r="H163" i="14"/>
  <c r="H162" i="14"/>
  <c r="H161" i="14"/>
  <c r="H160" i="14"/>
  <c r="H159" i="14"/>
  <c r="H158" i="14"/>
  <c r="H157" i="14"/>
  <c r="H156" i="14"/>
  <c r="H155" i="14"/>
  <c r="H154" i="14"/>
  <c r="H153" i="14"/>
  <c r="H152" i="14"/>
  <c r="H151" i="14"/>
  <c r="H150" i="14"/>
  <c r="H149" i="14"/>
  <c r="H148" i="14"/>
  <c r="H147" i="14"/>
  <c r="H146" i="14"/>
  <c r="H145" i="14"/>
  <c r="H144" i="14"/>
  <c r="H143" i="14"/>
  <c r="H142" i="14"/>
  <c r="H141" i="14"/>
  <c r="H140" i="14"/>
  <c r="H139" i="14"/>
  <c r="H138" i="14"/>
  <c r="H137" i="14"/>
  <c r="H136" i="14"/>
  <c r="H135" i="14"/>
  <c r="H134" i="14"/>
  <c r="H133" i="14"/>
  <c r="H132" i="14"/>
  <c r="H131" i="14"/>
  <c r="H130" i="14"/>
  <c r="H129" i="14"/>
  <c r="H128" i="14"/>
  <c r="H127" i="14"/>
  <c r="H126" i="14"/>
  <c r="H125" i="14"/>
  <c r="H124" i="14"/>
  <c r="H123" i="14"/>
  <c r="H122" i="14"/>
  <c r="H121" i="14"/>
  <c r="H120" i="14"/>
  <c r="H119" i="14"/>
  <c r="H118" i="14"/>
  <c r="H117" i="14"/>
  <c r="H116" i="14"/>
  <c r="H115" i="14"/>
  <c r="H114" i="14"/>
  <c r="H113" i="14"/>
  <c r="H112" i="14"/>
  <c r="H111" i="14"/>
  <c r="H110" i="14"/>
  <c r="H109" i="14"/>
  <c r="H108" i="14"/>
  <c r="H107" i="14"/>
  <c r="H106" i="14"/>
  <c r="H105" i="14"/>
  <c r="H104" i="14"/>
  <c r="H103" i="14"/>
  <c r="H102" i="14"/>
  <c r="H101" i="14"/>
  <c r="H100" i="14"/>
  <c r="H99" i="14"/>
  <c r="H98" i="14"/>
  <c r="H97" i="14"/>
  <c r="H96" i="14"/>
  <c r="H95" i="14"/>
  <c r="H94" i="14"/>
  <c r="H93" i="14"/>
  <c r="H92" i="14"/>
  <c r="H91" i="14"/>
  <c r="H90" i="14"/>
  <c r="H89" i="14"/>
  <c r="H88" i="14"/>
  <c r="H87" i="14"/>
  <c r="H86" i="14"/>
  <c r="H85" i="14"/>
  <c r="H84" i="14"/>
  <c r="H83" i="14"/>
  <c r="H82" i="14"/>
  <c r="H81" i="14"/>
  <c r="H80" i="14"/>
  <c r="H79" i="14"/>
  <c r="H78" i="14"/>
  <c r="H77" i="14"/>
  <c r="H76" i="14"/>
  <c r="H75" i="14"/>
  <c r="H74" i="14"/>
  <c r="H73" i="14"/>
  <c r="H72" i="14"/>
  <c r="H71" i="14"/>
  <c r="H70" i="14"/>
  <c r="H69" i="14"/>
  <c r="H68" i="14"/>
  <c r="H67" i="14"/>
  <c r="H66" i="14"/>
  <c r="H65" i="14"/>
  <c r="H64" i="14"/>
  <c r="H63" i="14"/>
  <c r="H62" i="14"/>
  <c r="H61" i="14"/>
  <c r="H60" i="14"/>
  <c r="H59" i="14"/>
  <c r="H58" i="14"/>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Z190" i="11" l="1"/>
  <c r="Z238" i="11"/>
  <c r="Z196" i="11"/>
  <c r="Z169" i="11"/>
  <c r="Z140" i="11"/>
  <c r="W148" i="11"/>
  <c r="Y131" i="11"/>
  <c r="U146" i="11"/>
  <c r="X146" i="11" s="1"/>
  <c r="W160" i="11"/>
  <c r="U202" i="11"/>
  <c r="Z236" i="11"/>
  <c r="V169" i="11"/>
  <c r="Y169" i="11" s="1"/>
  <c r="AA169" i="11" s="1"/>
  <c r="V228" i="11"/>
  <c r="Y228" i="11"/>
  <c r="V258" i="11"/>
  <c r="Y258" i="11" s="1"/>
  <c r="V256" i="11"/>
  <c r="Y256" i="11"/>
  <c r="Z184" i="11"/>
  <c r="V190" i="11"/>
  <c r="V199" i="11"/>
  <c r="Y199" i="11"/>
  <c r="V218" i="11"/>
  <c r="Y218" i="11" s="1"/>
  <c r="V279" i="11"/>
  <c r="Y279" i="11" s="1"/>
  <c r="T277" i="11"/>
  <c r="W277" i="11" s="1"/>
  <c r="V219" i="11"/>
  <c r="Y219" i="11" s="1"/>
  <c r="T143" i="11"/>
  <c r="W143" i="11"/>
  <c r="T238" i="11"/>
  <c r="W238" i="11"/>
  <c r="V143" i="11"/>
  <c r="Y143" i="11"/>
  <c r="Z235" i="11"/>
  <c r="V129" i="11"/>
  <c r="Y129" i="11" s="1"/>
  <c r="U226" i="11"/>
  <c r="X226" i="11" s="1"/>
  <c r="Z226" i="11"/>
  <c r="Z164" i="11"/>
  <c r="Y162" i="11"/>
  <c r="Y255" i="11"/>
  <c r="Z214" i="11"/>
  <c r="V106" i="11"/>
  <c r="Y106" i="11" s="1"/>
  <c r="V157" i="11"/>
  <c r="Y157" i="11"/>
  <c r="V95" i="11"/>
  <c r="Y95" i="11" s="1"/>
  <c r="T98" i="11"/>
  <c r="W98" i="11" s="1"/>
  <c r="T101" i="11"/>
  <c r="W101" i="11" s="1"/>
  <c r="T104" i="11"/>
  <c r="W104" i="11" s="1"/>
  <c r="V109" i="11"/>
  <c r="Y109" i="11" s="1"/>
  <c r="T113" i="11"/>
  <c r="W113" i="11" s="1"/>
  <c r="T116" i="11"/>
  <c r="W116" i="11" s="1"/>
  <c r="V121" i="11"/>
  <c r="Y121" i="11" s="1"/>
  <c r="T125" i="11"/>
  <c r="W125" i="11"/>
  <c r="V130" i="11"/>
  <c r="Y130" i="11" s="1"/>
  <c r="T167" i="11"/>
  <c r="W167" i="11" s="1"/>
  <c r="V89" i="11"/>
  <c r="Y89" i="11" s="1"/>
  <c r="V118" i="11"/>
  <c r="Y118" i="11" s="1"/>
  <c r="Z92" i="11"/>
  <c r="U92" i="11"/>
  <c r="X92" i="11" s="1"/>
  <c r="T95" i="11"/>
  <c r="W95" i="11" s="1"/>
  <c r="Z101" i="11"/>
  <c r="U101" i="11"/>
  <c r="X101" i="11" s="1"/>
  <c r="U107" i="11"/>
  <c r="X107" i="11" s="1"/>
  <c r="Z107" i="11"/>
  <c r="T110" i="11"/>
  <c r="W110" i="11" s="1"/>
  <c r="Z113" i="11"/>
  <c r="U113" i="11"/>
  <c r="X113" i="11" s="1"/>
  <c r="U119" i="11"/>
  <c r="X119" i="11" s="1"/>
  <c r="Z119" i="11"/>
  <c r="T122" i="11"/>
  <c r="W122" i="11"/>
  <c r="Z125" i="11"/>
  <c r="U125" i="11"/>
  <c r="X125" i="11" s="1"/>
  <c r="V133" i="11"/>
  <c r="Y133" i="11" s="1"/>
  <c r="U138" i="11"/>
  <c r="Z138" i="11"/>
  <c r="X138" i="11"/>
  <c r="V145" i="11"/>
  <c r="Y145" i="11" s="1"/>
  <c r="Z145" i="11"/>
  <c r="V97" i="11"/>
  <c r="Y97" i="11" s="1"/>
  <c r="Z121" i="11"/>
  <c r="U121" i="11"/>
  <c r="X121" i="11" s="1"/>
  <c r="V90" i="11"/>
  <c r="Y90" i="11" s="1"/>
  <c r="V92" i="11"/>
  <c r="Y92" i="11" s="1"/>
  <c r="V101" i="11"/>
  <c r="Y101" i="11" s="1"/>
  <c r="AA101" i="11" s="1"/>
  <c r="V107" i="11"/>
  <c r="Y107" i="11"/>
  <c r="V113" i="11"/>
  <c r="Y113" i="11" s="1"/>
  <c r="V119" i="11"/>
  <c r="Y119" i="11"/>
  <c r="V125" i="11"/>
  <c r="Y125" i="11" s="1"/>
  <c r="AA125" i="11" s="1"/>
  <c r="T128" i="11"/>
  <c r="W128" i="11" s="1"/>
  <c r="U150" i="11"/>
  <c r="X150" i="11" s="1"/>
  <c r="Z150" i="11"/>
  <c r="T103" i="11"/>
  <c r="W103" i="11" s="1"/>
  <c r="T90" i="11"/>
  <c r="W90" i="11" s="1"/>
  <c r="T93" i="11"/>
  <c r="W93" i="11" s="1"/>
  <c r="Z96" i="11"/>
  <c r="U96" i="11"/>
  <c r="X96" i="11" s="1"/>
  <c r="U98" i="11"/>
  <c r="X98" i="11" s="1"/>
  <c r="Z98" i="11"/>
  <c r="Z104" i="11"/>
  <c r="U104" i="11"/>
  <c r="X104" i="11" s="1"/>
  <c r="T107" i="11"/>
  <c r="W107" i="11" s="1"/>
  <c r="V110" i="11"/>
  <c r="Y110" i="11" s="1"/>
  <c r="Z116" i="11"/>
  <c r="U116" i="11"/>
  <c r="X116" i="11" s="1"/>
  <c r="T119" i="11"/>
  <c r="W119" i="11" s="1"/>
  <c r="V122" i="11"/>
  <c r="Y122" i="11" s="1"/>
  <c r="U128" i="11"/>
  <c r="X128" i="11" s="1"/>
  <c r="Z128" i="11"/>
  <c r="T131" i="11"/>
  <c r="W131" i="11"/>
  <c r="U126" i="11"/>
  <c r="X126" i="11" s="1"/>
  <c r="Z126" i="11"/>
  <c r="Z168" i="11"/>
  <c r="U168" i="11"/>
  <c r="X168" i="11"/>
  <c r="V100" i="11"/>
  <c r="Y100" i="11" s="1"/>
  <c r="V104" i="11"/>
  <c r="Y104" i="11" s="1"/>
  <c r="T96" i="11"/>
  <c r="W96" i="11" s="1"/>
  <c r="V102" i="11"/>
  <c r="Y102" i="11" s="1"/>
  <c r="V114" i="11"/>
  <c r="Y114" i="11" s="1"/>
  <c r="T117" i="11"/>
  <c r="W117" i="11" s="1"/>
  <c r="Z120" i="11"/>
  <c r="U120" i="11"/>
  <c r="X120" i="11" s="1"/>
  <c r="T123" i="11"/>
  <c r="W123" i="11" s="1"/>
  <c r="V126" i="11"/>
  <c r="Y126" i="11" s="1"/>
  <c r="V168" i="11"/>
  <c r="Y168" i="11" s="1"/>
  <c r="V112" i="11"/>
  <c r="Y112" i="11" s="1"/>
  <c r="U93" i="11"/>
  <c r="Z93" i="11"/>
  <c r="X93" i="11"/>
  <c r="V116" i="11"/>
  <c r="Y116" i="11" s="1"/>
  <c r="Z108" i="11"/>
  <c r="U108" i="11"/>
  <c r="X108" i="11" s="1"/>
  <c r="V93" i="11"/>
  <c r="Y93" i="11" s="1"/>
  <c r="Z99" i="11"/>
  <c r="U99" i="11"/>
  <c r="X99" i="11" s="1"/>
  <c r="T102" i="11"/>
  <c r="W102" i="11" s="1"/>
  <c r="U105" i="11"/>
  <c r="X105" i="11" s="1"/>
  <c r="Z105" i="11"/>
  <c r="V108" i="11"/>
  <c r="Y108" i="11" s="1"/>
  <c r="Z111" i="11"/>
  <c r="U111" i="11"/>
  <c r="X111" i="11" s="1"/>
  <c r="T114" i="11"/>
  <c r="W114" i="11" s="1"/>
  <c r="U117" i="11"/>
  <c r="X117" i="11" s="1"/>
  <c r="Z117" i="11"/>
  <c r="V120" i="11"/>
  <c r="Y120" i="11" s="1"/>
  <c r="Z123" i="11"/>
  <c r="U123" i="11"/>
  <c r="X123" i="11" s="1"/>
  <c r="T126" i="11"/>
  <c r="W126" i="11" s="1"/>
  <c r="Z129" i="11"/>
  <c r="U129" i="11"/>
  <c r="X129" i="11" s="1"/>
  <c r="V139" i="11"/>
  <c r="Y139" i="11"/>
  <c r="V124" i="11"/>
  <c r="Y124" i="11" s="1"/>
  <c r="V98" i="11"/>
  <c r="Y98" i="11" s="1"/>
  <c r="T120" i="11"/>
  <c r="W120" i="11" s="1"/>
  <c r="T105" i="11"/>
  <c r="W105" i="11" s="1"/>
  <c r="V91" i="11"/>
  <c r="Y91" i="11" s="1"/>
  <c r="T94" i="11"/>
  <c r="W94" i="11" s="1"/>
  <c r="U102" i="11"/>
  <c r="X102" i="11" s="1"/>
  <c r="Z102" i="11"/>
  <c r="U114" i="11"/>
  <c r="X114" i="11" s="1"/>
  <c r="Z114" i="11"/>
  <c r="T142" i="11"/>
  <c r="W142" i="11" s="1"/>
  <c r="V151" i="11"/>
  <c r="Y151" i="11" s="1"/>
  <c r="V156" i="11"/>
  <c r="Y156" i="11" s="1"/>
  <c r="T161" i="11"/>
  <c r="W161" i="11"/>
  <c r="T166" i="11"/>
  <c r="W166" i="11" s="1"/>
  <c r="U95" i="11"/>
  <c r="X95" i="11" s="1"/>
  <c r="Z95" i="11"/>
  <c r="T115" i="11"/>
  <c r="W115" i="11" s="1"/>
  <c r="V96" i="11"/>
  <c r="Y96" i="11" s="1"/>
  <c r="AA96" i="11" s="1"/>
  <c r="U110" i="11"/>
  <c r="X110" i="11" s="1"/>
  <c r="Z110" i="11"/>
  <c r="U122" i="11"/>
  <c r="X122" i="11" s="1"/>
  <c r="Z122" i="11"/>
  <c r="T111" i="11"/>
  <c r="W111" i="11" s="1"/>
  <c r="T91" i="11"/>
  <c r="W91" i="11"/>
  <c r="Z94" i="11"/>
  <c r="U94" i="11"/>
  <c r="X94" i="11" s="1"/>
  <c r="V99" i="11"/>
  <c r="Y99" i="11" s="1"/>
  <c r="AA99" i="11" s="1"/>
  <c r="V105" i="11"/>
  <c r="Y105" i="11"/>
  <c r="V111" i="11"/>
  <c r="Y111" i="11" s="1"/>
  <c r="V117" i="11"/>
  <c r="Y117" i="11" s="1"/>
  <c r="V123" i="11"/>
  <c r="Y123" i="11" s="1"/>
  <c r="Z109" i="11"/>
  <c r="U109" i="11"/>
  <c r="X109" i="11" s="1"/>
  <c r="Z149" i="11"/>
  <c r="U149" i="11"/>
  <c r="X149" i="11" s="1"/>
  <c r="Z90" i="11"/>
  <c r="U90" i="11"/>
  <c r="X90" i="11" s="1"/>
  <c r="T108" i="11"/>
  <c r="W108" i="11" s="1"/>
  <c r="V128" i="11"/>
  <c r="Y128" i="11" s="1"/>
  <c r="T99" i="11"/>
  <c r="W99" i="11" s="1"/>
  <c r="T89" i="11"/>
  <c r="W89" i="11" s="1"/>
  <c r="Z91" i="11"/>
  <c r="U91" i="11"/>
  <c r="X91" i="11" s="1"/>
  <c r="V94" i="11"/>
  <c r="Y94" i="11" s="1"/>
  <c r="T97" i="11"/>
  <c r="W97" i="11" s="1"/>
  <c r="T100" i="11"/>
  <c r="W100" i="11" s="1"/>
  <c r="Z103" i="11"/>
  <c r="U103" i="11"/>
  <c r="X103" i="11" s="1"/>
  <c r="T106" i="11"/>
  <c r="W106" i="11" s="1"/>
  <c r="T112" i="11"/>
  <c r="W112" i="11" s="1"/>
  <c r="Z115" i="11"/>
  <c r="U115" i="11"/>
  <c r="X115" i="11"/>
  <c r="T118" i="11"/>
  <c r="W118" i="11" s="1"/>
  <c r="T124" i="11"/>
  <c r="W124" i="11" s="1"/>
  <c r="Z132" i="11"/>
  <c r="U132" i="11"/>
  <c r="X132" i="11" s="1"/>
  <c r="V137" i="11"/>
  <c r="Y137" i="11" s="1"/>
  <c r="V144" i="11"/>
  <c r="Y144" i="11" s="1"/>
  <c r="T154" i="11"/>
  <c r="W154" i="11" s="1"/>
  <c r="Z89" i="11"/>
  <c r="U89" i="11"/>
  <c r="X89" i="11" s="1"/>
  <c r="T92" i="11"/>
  <c r="W92" i="11" s="1"/>
  <c r="Z97" i="11"/>
  <c r="U97" i="11"/>
  <c r="X97" i="11" s="1"/>
  <c r="U100" i="11"/>
  <c r="X100" i="11" s="1"/>
  <c r="Z100" i="11"/>
  <c r="V103" i="11"/>
  <c r="Y103" i="11" s="1"/>
  <c r="Z106" i="11"/>
  <c r="U106" i="11"/>
  <c r="X106" i="11" s="1"/>
  <c r="T109" i="11"/>
  <c r="W109" i="11" s="1"/>
  <c r="U112" i="11"/>
  <c r="X112" i="11" s="1"/>
  <c r="Z112" i="11"/>
  <c r="V115" i="11"/>
  <c r="Y115" i="11" s="1"/>
  <c r="AA115" i="11" s="1"/>
  <c r="Z118" i="11"/>
  <c r="U118" i="11"/>
  <c r="X118" i="11" s="1"/>
  <c r="T121" i="11"/>
  <c r="W121" i="11" s="1"/>
  <c r="U124" i="11"/>
  <c r="X124" i="11" s="1"/>
  <c r="Z124" i="11"/>
  <c r="Z130" i="11"/>
  <c r="U130" i="11"/>
  <c r="X130" i="11" s="1"/>
  <c r="V132" i="11"/>
  <c r="Y132" i="11" s="1"/>
  <c r="T149" i="11"/>
  <c r="W149" i="11" s="1"/>
  <c r="V173" i="11"/>
  <c r="Y173" i="11" s="1"/>
  <c r="V240" i="11"/>
  <c r="Y240" i="11" s="1"/>
  <c r="Z137" i="11"/>
  <c r="U137" i="11"/>
  <c r="X137" i="11" s="1"/>
  <c r="Z139" i="11"/>
  <c r="X139" i="11"/>
  <c r="T145" i="11"/>
  <c r="W145" i="11" s="1"/>
  <c r="T150" i="11"/>
  <c r="W150" i="11" s="1"/>
  <c r="W155" i="11"/>
  <c r="U157" i="11"/>
  <c r="X157" i="11" s="1"/>
  <c r="V164" i="11"/>
  <c r="Y164" i="11" s="1"/>
  <c r="AA164" i="11" s="1"/>
  <c r="Z166" i="11"/>
  <c r="U166" i="11"/>
  <c r="X166" i="11" s="1"/>
  <c r="V171" i="11"/>
  <c r="Y171" i="11" s="1"/>
  <c r="U177" i="11"/>
  <c r="X177" i="11" s="1"/>
  <c r="Z177" i="11"/>
  <c r="Z179" i="11"/>
  <c r="U179" i="11"/>
  <c r="X179" i="11" s="1"/>
  <c r="U182" i="11"/>
  <c r="Z182" i="11"/>
  <c r="X182" i="11"/>
  <c r="U194" i="11"/>
  <c r="X194" i="11" s="1"/>
  <c r="Z194" i="11"/>
  <c r="V196" i="11"/>
  <c r="Y196" i="11" s="1"/>
  <c r="AA196" i="11" s="1"/>
  <c r="V213" i="11"/>
  <c r="Y213" i="11"/>
  <c r="V231" i="11"/>
  <c r="Y231" i="11" s="1"/>
  <c r="V140" i="11"/>
  <c r="Y140" i="11" s="1"/>
  <c r="AA140" i="11" s="1"/>
  <c r="T159" i="11"/>
  <c r="W159" i="11" s="1"/>
  <c r="V175" i="11"/>
  <c r="Y175" i="11" s="1"/>
  <c r="T199" i="11"/>
  <c r="W199" i="11"/>
  <c r="V223" i="11"/>
  <c r="Y223" i="11" s="1"/>
  <c r="W130" i="11"/>
  <c r="X131" i="11"/>
  <c r="T134" i="11"/>
  <c r="W134" i="11" s="1"/>
  <c r="U145" i="11"/>
  <c r="X145" i="11" s="1"/>
  <c r="V148" i="11"/>
  <c r="Y148" i="11" s="1"/>
  <c r="W152" i="11"/>
  <c r="Z173" i="11"/>
  <c r="U175" i="11"/>
  <c r="X175" i="11" s="1"/>
  <c r="Z175" i="11"/>
  <c r="V177" i="11"/>
  <c r="Y177" i="11" s="1"/>
  <c r="U187" i="11"/>
  <c r="X187" i="11" s="1"/>
  <c r="Z187" i="11"/>
  <c r="Z191" i="11"/>
  <c r="U191" i="11"/>
  <c r="X191" i="11" s="1"/>
  <c r="T177" i="11"/>
  <c r="W177" i="11" s="1"/>
  <c r="T201" i="11"/>
  <c r="W201" i="11" s="1"/>
  <c r="Z127" i="11"/>
  <c r="U136" i="11"/>
  <c r="X136" i="11" s="1"/>
  <c r="Z136" i="11"/>
  <c r="W137" i="11"/>
  <c r="T147" i="11"/>
  <c r="W147" i="11" s="1"/>
  <c r="U152" i="11"/>
  <c r="X152" i="11" s="1"/>
  <c r="T156" i="11"/>
  <c r="W156" i="11" s="1"/>
  <c r="Z159" i="11"/>
  <c r="X159" i="11"/>
  <c r="V161" i="11"/>
  <c r="Y161" i="11" s="1"/>
  <c r="Z163" i="11"/>
  <c r="U163" i="11"/>
  <c r="X163" i="11" s="1"/>
  <c r="Y166" i="11"/>
  <c r="W173" i="11"/>
  <c r="W175" i="11"/>
  <c r="U180" i="11"/>
  <c r="X180" i="11" s="1"/>
  <c r="Z180" i="11"/>
  <c r="V187" i="11"/>
  <c r="Y187" i="11" s="1"/>
  <c r="V189" i="11"/>
  <c r="Y189" i="11" s="1"/>
  <c r="Z189" i="11"/>
  <c r="T209" i="11"/>
  <c r="W209" i="11" s="1"/>
  <c r="T211" i="11"/>
  <c r="W211" i="11" s="1"/>
  <c r="U216" i="11"/>
  <c r="Z216" i="11"/>
  <c r="X216" i="11"/>
  <c r="Z224" i="11"/>
  <c r="U224" i="11"/>
  <c r="X224" i="11" s="1"/>
  <c r="T157" i="11"/>
  <c r="W157" i="11" s="1"/>
  <c r="Z171" i="11"/>
  <c r="U171" i="11"/>
  <c r="X171" i="11" s="1"/>
  <c r="V179" i="11"/>
  <c r="Y179" i="11" s="1"/>
  <c r="U206" i="11"/>
  <c r="X206" i="11" s="1"/>
  <c r="Z206" i="11"/>
  <c r="T236" i="11"/>
  <c r="W236" i="11" s="1"/>
  <c r="Z131" i="11"/>
  <c r="AA131" i="11" s="1"/>
  <c r="T133" i="11"/>
  <c r="W133" i="11" s="1"/>
  <c r="V134" i="11"/>
  <c r="Y134" i="11" s="1"/>
  <c r="AA134" i="11" s="1"/>
  <c r="T139" i="11"/>
  <c r="W139" i="11" s="1"/>
  <c r="Y150" i="11"/>
  <c r="V152" i="11"/>
  <c r="Y152" i="11" s="1"/>
  <c r="Z154" i="11"/>
  <c r="U154" i="11"/>
  <c r="X154" i="11" s="1"/>
  <c r="Z157" i="11"/>
  <c r="V159" i="11"/>
  <c r="Y159" i="11" s="1"/>
  <c r="V170" i="11"/>
  <c r="Y170" i="11" s="1"/>
  <c r="Z178" i="11"/>
  <c r="U178" i="11"/>
  <c r="X178" i="11" s="1"/>
  <c r="V180" i="11"/>
  <c r="Y180" i="11" s="1"/>
  <c r="T187" i="11"/>
  <c r="W187" i="11" s="1"/>
  <c r="T189" i="11"/>
  <c r="W189" i="11" s="1"/>
  <c r="T195" i="11"/>
  <c r="W195" i="11" s="1"/>
  <c r="Z221" i="11"/>
  <c r="U221" i="11"/>
  <c r="X221" i="11" s="1"/>
  <c r="V224" i="11"/>
  <c r="Y224" i="11" s="1"/>
  <c r="U133" i="11"/>
  <c r="X133" i="11" s="1"/>
  <c r="Z134" i="11"/>
  <c r="Z161" i="11"/>
  <c r="U161" i="11"/>
  <c r="X161" i="11" s="1"/>
  <c r="T165" i="11"/>
  <c r="W165" i="11"/>
  <c r="Z174" i="11"/>
  <c r="U174" i="11"/>
  <c r="X174" i="11" s="1"/>
  <c r="Z176" i="11"/>
  <c r="U176" i="11"/>
  <c r="X176" i="11" s="1"/>
  <c r="T180" i="11"/>
  <c r="W180" i="11" s="1"/>
  <c r="V183" i="11"/>
  <c r="Y183" i="11" s="1"/>
  <c r="Z185" i="11"/>
  <c r="U185" i="11"/>
  <c r="X185" i="11" s="1"/>
  <c r="U192" i="11"/>
  <c r="X192" i="11" s="1"/>
  <c r="Z192" i="11"/>
  <c r="T127" i="11"/>
  <c r="W127" i="11" s="1"/>
  <c r="W129" i="11"/>
  <c r="V136" i="11"/>
  <c r="Y136" i="11" s="1"/>
  <c r="AA136" i="11" s="1"/>
  <c r="Z142" i="11"/>
  <c r="U142" i="11"/>
  <c r="X142" i="11" s="1"/>
  <c r="Z144" i="11"/>
  <c r="U144" i="11"/>
  <c r="X144" i="11" s="1"/>
  <c r="Z147" i="11"/>
  <c r="V149" i="11"/>
  <c r="Y149" i="11" s="1"/>
  <c r="Z151" i="11"/>
  <c r="U151" i="11"/>
  <c r="X151" i="11" s="1"/>
  <c r="Z152" i="11"/>
  <c r="Z156" i="11"/>
  <c r="U156" i="11"/>
  <c r="X156" i="11" s="1"/>
  <c r="T163" i="11"/>
  <c r="W163" i="11" s="1"/>
  <c r="T170" i="11"/>
  <c r="W170" i="11" s="1"/>
  <c r="T181" i="11"/>
  <c r="W181" i="11" s="1"/>
  <c r="V192" i="11"/>
  <c r="Y192" i="11" s="1"/>
  <c r="AA192" i="11" s="1"/>
  <c r="V195" i="11"/>
  <c r="Y195" i="11" s="1"/>
  <c r="T217" i="11"/>
  <c r="W217" i="11" s="1"/>
  <c r="T222" i="11"/>
  <c r="W222" i="11" s="1"/>
  <c r="U164" i="11"/>
  <c r="X164" i="11" s="1"/>
  <c r="U127" i="11"/>
  <c r="X127" i="11" s="1"/>
  <c r="W136" i="11"/>
  <c r="T138" i="11"/>
  <c r="W138" i="11" s="1"/>
  <c r="Z141" i="11"/>
  <c r="V142" i="11"/>
  <c r="Y142" i="11" s="1"/>
  <c r="AA142" i="11" s="1"/>
  <c r="V147" i="11"/>
  <c r="Y147" i="11" s="1"/>
  <c r="AA147" i="11" s="1"/>
  <c r="V158" i="11"/>
  <c r="Y158" i="11" s="1"/>
  <c r="AA158" i="11" s="1"/>
  <c r="Y163" i="11"/>
  <c r="U167" i="11"/>
  <c r="X167" i="11" s="1"/>
  <c r="Z167" i="11"/>
  <c r="U170" i="11"/>
  <c r="X170" i="11" s="1"/>
  <c r="Z172" i="11"/>
  <c r="U172" i="11"/>
  <c r="X172" i="11" s="1"/>
  <c r="V174" i="11"/>
  <c r="Y174" i="11" s="1"/>
  <c r="V178" i="11"/>
  <c r="Y178" i="11" s="1"/>
  <c r="Z181" i="11"/>
  <c r="U181" i="11"/>
  <c r="X181" i="11" s="1"/>
  <c r="V188" i="11"/>
  <c r="Y188" i="11" s="1"/>
  <c r="T193" i="11"/>
  <c r="W193" i="11" s="1"/>
  <c r="T198" i="11"/>
  <c r="W198" i="11" s="1"/>
  <c r="V200" i="11"/>
  <c r="Y200" i="11" s="1"/>
  <c r="Z212" i="11"/>
  <c r="U212" i="11"/>
  <c r="X212" i="11" s="1"/>
  <c r="T214" i="11"/>
  <c r="W214" i="11" s="1"/>
  <c r="Z217" i="11"/>
  <c r="U217" i="11"/>
  <c r="X217" i="11" s="1"/>
  <c r="V225" i="11"/>
  <c r="Y225" i="11" s="1"/>
  <c r="Z225" i="11"/>
  <c r="V127" i="11"/>
  <c r="Y127" i="11" s="1"/>
  <c r="Z133" i="11"/>
  <c r="U141" i="11"/>
  <c r="X141" i="11" s="1"/>
  <c r="T144" i="11"/>
  <c r="W144" i="11" s="1"/>
  <c r="U147" i="11"/>
  <c r="X147" i="11" s="1"/>
  <c r="T153" i="11"/>
  <c r="W153" i="11" s="1"/>
  <c r="V154" i="11"/>
  <c r="Y154" i="11" s="1"/>
  <c r="U160" i="11"/>
  <c r="X160" i="11" s="1"/>
  <c r="Z160" i="11"/>
  <c r="Z165" i="11"/>
  <c r="V167" i="11"/>
  <c r="Y167" i="11" s="1"/>
  <c r="Z170" i="11"/>
  <c r="V172" i="11"/>
  <c r="Y172" i="11" s="1"/>
  <c r="AA172" i="11" s="1"/>
  <c r="W174" i="11"/>
  <c r="V176" i="11"/>
  <c r="Y176" i="11" s="1"/>
  <c r="T179" i="11"/>
  <c r="W179" i="11" s="1"/>
  <c r="V181" i="11"/>
  <c r="Y181" i="11" s="1"/>
  <c r="Z188" i="11"/>
  <c r="U188" i="11"/>
  <c r="X188" i="11" s="1"/>
  <c r="T205" i="11"/>
  <c r="W205" i="11" s="1"/>
  <c r="Z135" i="11"/>
  <c r="X135" i="11"/>
  <c r="V141" i="11"/>
  <c r="Y141" i="11" s="1"/>
  <c r="U143" i="11"/>
  <c r="X143" i="11" s="1"/>
  <c r="Z143" i="11"/>
  <c r="AA143" i="11" s="1"/>
  <c r="Y146" i="11"/>
  <c r="AA146" i="11" s="1"/>
  <c r="T151" i="11"/>
  <c r="W151" i="11" s="1"/>
  <c r="T158" i="11"/>
  <c r="W158" i="11" s="1"/>
  <c r="U165" i="11"/>
  <c r="X165" i="11" s="1"/>
  <c r="T169" i="11"/>
  <c r="W169" i="11" s="1"/>
  <c r="T171" i="11"/>
  <c r="W171" i="11" s="1"/>
  <c r="T172" i="11"/>
  <c r="W172" i="11" s="1"/>
  <c r="Z186" i="11"/>
  <c r="U186" i="11"/>
  <c r="X186" i="11" s="1"/>
  <c r="W190" i="11"/>
  <c r="Z205" i="11"/>
  <c r="U205" i="11"/>
  <c r="X205" i="11" s="1"/>
  <c r="T168" i="11"/>
  <c r="W168" i="11" s="1"/>
  <c r="T132" i="11"/>
  <c r="W132" i="11" s="1"/>
  <c r="V135" i="11"/>
  <c r="Y135" i="11" s="1"/>
  <c r="Y138" i="11"/>
  <c r="AA138" i="11" s="1"/>
  <c r="W140" i="11"/>
  <c r="W141" i="11"/>
  <c r="W146" i="11"/>
  <c r="Y153" i="11"/>
  <c r="U155" i="11"/>
  <c r="X155" i="11" s="1"/>
  <c r="Z155" i="11"/>
  <c r="U158" i="11"/>
  <c r="X158" i="11" s="1"/>
  <c r="Y160" i="11"/>
  <c r="T162" i="11"/>
  <c r="W162" i="11" s="1"/>
  <c r="V165" i="11"/>
  <c r="Y165" i="11" s="1"/>
  <c r="U169" i="11"/>
  <c r="X169" i="11" s="1"/>
  <c r="T203" i="11"/>
  <c r="W203" i="11" s="1"/>
  <c r="V205" i="11"/>
  <c r="Y205" i="11" s="1"/>
  <c r="U218" i="11"/>
  <c r="Z218" i="11"/>
  <c r="X218" i="11"/>
  <c r="X134" i="11"/>
  <c r="T135" i="11"/>
  <c r="W135" i="11" s="1"/>
  <c r="U140" i="11"/>
  <c r="X140" i="11" s="1"/>
  <c r="U148" i="11"/>
  <c r="X148" i="11" s="1"/>
  <c r="Z148" i="11"/>
  <c r="Z153" i="11"/>
  <c r="X153" i="11"/>
  <c r="V155" i="11"/>
  <c r="Y155" i="11" s="1"/>
  <c r="U162" i="11"/>
  <c r="X162" i="11" s="1"/>
  <c r="Z162" i="11"/>
  <c r="AA162" i="11" s="1"/>
  <c r="W164" i="11"/>
  <c r="W184" i="11"/>
  <c r="V186" i="11"/>
  <c r="Y186" i="11" s="1"/>
  <c r="AA186" i="11" s="1"/>
  <c r="T191" i="11"/>
  <c r="W191" i="11" s="1"/>
  <c r="V193" i="11"/>
  <c r="Y193" i="11" s="1"/>
  <c r="V201" i="11"/>
  <c r="Y201" i="11" s="1"/>
  <c r="Z195" i="11"/>
  <c r="X195" i="11"/>
  <c r="U201" i="11"/>
  <c r="X201" i="11" s="1"/>
  <c r="T225" i="11"/>
  <c r="W225" i="11" s="1"/>
  <c r="T227" i="11"/>
  <c r="W227" i="11" s="1"/>
  <c r="T247" i="11"/>
  <c r="W247" i="11" s="1"/>
  <c r="T256" i="11"/>
  <c r="W256" i="11" s="1"/>
  <c r="V204" i="11"/>
  <c r="Y204" i="11" s="1"/>
  <c r="Y207" i="11"/>
  <c r="Y209" i="11"/>
  <c r="U211" i="11"/>
  <c r="X211" i="11" s="1"/>
  <c r="Z211" i="11"/>
  <c r="T218" i="11"/>
  <c r="W218" i="11" s="1"/>
  <c r="W223" i="11"/>
  <c r="U225" i="11"/>
  <c r="X225" i="11" s="1"/>
  <c r="U229" i="11"/>
  <c r="X229" i="11" s="1"/>
  <c r="Z229" i="11"/>
  <c r="T250" i="11"/>
  <c r="W250" i="11"/>
  <c r="Z271" i="11"/>
  <c r="U271" i="11"/>
  <c r="X271" i="11" s="1"/>
  <c r="U298" i="11"/>
  <c r="X298" i="11" s="1"/>
  <c r="Z298" i="11"/>
  <c r="U173" i="11"/>
  <c r="X173" i="11" s="1"/>
  <c r="T178" i="11"/>
  <c r="W178" i="11" s="1"/>
  <c r="T206" i="11"/>
  <c r="W206" i="11" s="1"/>
  <c r="Z209" i="11"/>
  <c r="X209" i="11"/>
  <c r="V211" i="11"/>
  <c r="Y211" i="11" s="1"/>
  <c r="V216" i="11"/>
  <c r="Y216" i="11" s="1"/>
  <c r="AA216" i="11" s="1"/>
  <c r="Y182" i="11"/>
  <c r="W192" i="11"/>
  <c r="Z201" i="11"/>
  <c r="T213" i="11"/>
  <c r="W213" i="11" s="1"/>
  <c r="T215" i="11"/>
  <c r="W215" i="11" s="1"/>
  <c r="W216" i="11"/>
  <c r="U220" i="11"/>
  <c r="X220" i="11" s="1"/>
  <c r="T224" i="11"/>
  <c r="W224" i="11" s="1"/>
  <c r="Z227" i="11"/>
  <c r="V229" i="11"/>
  <c r="Y229" i="11" s="1"/>
  <c r="U255" i="11"/>
  <c r="X255" i="11" s="1"/>
  <c r="Z255" i="11"/>
  <c r="AA255" i="11" s="1"/>
  <c r="Z257" i="11"/>
  <c r="U257" i="11"/>
  <c r="X257" i="11" s="1"/>
  <c r="T269" i="11"/>
  <c r="W269" i="11" s="1"/>
  <c r="V294" i="11"/>
  <c r="Y294" i="11" s="1"/>
  <c r="Z198" i="11"/>
  <c r="U198" i="11"/>
  <c r="X198" i="11" s="1"/>
  <c r="Z200" i="11"/>
  <c r="U200" i="11"/>
  <c r="X200" i="11" s="1"/>
  <c r="Z203" i="11"/>
  <c r="U213" i="11"/>
  <c r="X213" i="11" s="1"/>
  <c r="V220" i="11"/>
  <c r="Y220" i="11" s="1"/>
  <c r="Z222" i="11"/>
  <c r="U222" i="11"/>
  <c r="X222" i="11" s="1"/>
  <c r="V227" i="11"/>
  <c r="Y227" i="11" s="1"/>
  <c r="T229" i="11"/>
  <c r="W229" i="11" s="1"/>
  <c r="V252" i="11"/>
  <c r="Y252" i="11" s="1"/>
  <c r="V191" i="11"/>
  <c r="Y191" i="11" s="1"/>
  <c r="AA191" i="11" s="1"/>
  <c r="T194" i="11"/>
  <c r="W194" i="11" s="1"/>
  <c r="V198" i="11"/>
  <c r="Y198" i="11" s="1"/>
  <c r="V203" i="11"/>
  <c r="Y203" i="11" s="1"/>
  <c r="Y206" i="11"/>
  <c r="T220" i="11"/>
  <c r="W220" i="11" s="1"/>
  <c r="U227" i="11"/>
  <c r="X227" i="11" s="1"/>
  <c r="T230" i="11"/>
  <c r="W230" i="11" s="1"/>
  <c r="Y190" i="11"/>
  <c r="AA190" i="11" s="1"/>
  <c r="Z197" i="11"/>
  <c r="T200" i="11"/>
  <c r="W200" i="11" s="1"/>
  <c r="X202" i="11"/>
  <c r="U208" i="11"/>
  <c r="X208" i="11" s="1"/>
  <c r="T212" i="11"/>
  <c r="W212" i="11" s="1"/>
  <c r="Z215" i="11"/>
  <c r="V217" i="11"/>
  <c r="Y217" i="11" s="1"/>
  <c r="Z219" i="11"/>
  <c r="U219" i="11"/>
  <c r="X219" i="11" s="1"/>
  <c r="Z220" i="11"/>
  <c r="U230" i="11"/>
  <c r="Z230" i="11"/>
  <c r="X230" i="11"/>
  <c r="V237" i="11"/>
  <c r="Y237" i="11" s="1"/>
  <c r="U253" i="11"/>
  <c r="X253" i="11" s="1"/>
  <c r="Z253" i="11"/>
  <c r="V287" i="11"/>
  <c r="Y287" i="11" s="1"/>
  <c r="Z183" i="11"/>
  <c r="X183" i="11"/>
  <c r="V185" i="11"/>
  <c r="Y185" i="11" s="1"/>
  <c r="AA185" i="11" s="1"/>
  <c r="T186" i="11"/>
  <c r="W186" i="11" s="1"/>
  <c r="U197" i="11"/>
  <c r="X197" i="11" s="1"/>
  <c r="U199" i="11"/>
  <c r="X199" i="11" s="1"/>
  <c r="Z199" i="11"/>
  <c r="Y202" i="11"/>
  <c r="AA202" i="11" s="1"/>
  <c r="U203" i="11"/>
  <c r="X203" i="11" s="1"/>
  <c r="W207" i="11"/>
  <c r="V208" i="11"/>
  <c r="Y208" i="11" s="1"/>
  <c r="Z210" i="11"/>
  <c r="U210" i="11"/>
  <c r="X210" i="11" s="1"/>
  <c r="Z213" i="11"/>
  <c r="V215" i="11"/>
  <c r="Y215" i="11" s="1"/>
  <c r="V226" i="11"/>
  <c r="Y226" i="11" s="1"/>
  <c r="T228" i="11"/>
  <c r="W228" i="11" s="1"/>
  <c r="Z242" i="11"/>
  <c r="U242" i="11"/>
  <c r="X242" i="11" s="1"/>
  <c r="U262" i="11"/>
  <c r="X262" i="11" s="1"/>
  <c r="Z262" i="11"/>
  <c r="V184" i="11"/>
  <c r="Y184" i="11" s="1"/>
  <c r="AA184" i="11" s="1"/>
  <c r="W185" i="11"/>
  <c r="W188" i="11"/>
  <c r="V197" i="11"/>
  <c r="Y197" i="11" s="1"/>
  <c r="W202" i="11"/>
  <c r="Z207" i="11"/>
  <c r="X207" i="11"/>
  <c r="T208" i="11"/>
  <c r="W208" i="11" s="1"/>
  <c r="U215" i="11"/>
  <c r="X215" i="11" s="1"/>
  <c r="T221" i="11"/>
  <c r="W221" i="11" s="1"/>
  <c r="V222" i="11"/>
  <c r="Y222" i="11" s="1"/>
  <c r="Z228" i="11"/>
  <c r="U228" i="11"/>
  <c r="X228" i="11" s="1"/>
  <c r="V230" i="11"/>
  <c r="Y230" i="11" s="1"/>
  <c r="T233" i="11"/>
  <c r="W233" i="11" s="1"/>
  <c r="V260" i="11"/>
  <c r="Y260" i="11" s="1"/>
  <c r="U189" i="11"/>
  <c r="X189" i="11" s="1"/>
  <c r="U190" i="11"/>
  <c r="X190" i="11" s="1"/>
  <c r="Y194" i="11"/>
  <c r="W196" i="11"/>
  <c r="W197" i="11"/>
  <c r="Z208" i="11"/>
  <c r="Y210" i="11"/>
  <c r="X214" i="11"/>
  <c r="T219" i="11"/>
  <c r="W219" i="11" s="1"/>
  <c r="T226" i="11"/>
  <c r="W226" i="11" s="1"/>
  <c r="Z233" i="11"/>
  <c r="U233" i="11"/>
  <c r="X233" i="11" s="1"/>
  <c r="T182" i="11"/>
  <c r="W182" i="11" s="1"/>
  <c r="U184" i="11"/>
  <c r="X184" i="11" s="1"/>
  <c r="Z193" i="11"/>
  <c r="U193" i="11"/>
  <c r="X193" i="11" s="1"/>
  <c r="U196" i="11"/>
  <c r="X196" i="11" s="1"/>
  <c r="U204" i="11"/>
  <c r="X204" i="11" s="1"/>
  <c r="Z204" i="11"/>
  <c r="T210" i="11"/>
  <c r="W210" i="11" s="1"/>
  <c r="V212" i="11"/>
  <c r="Y212" i="11" s="1"/>
  <c r="AA212" i="11" s="1"/>
  <c r="V214" i="11"/>
  <c r="Y214" i="11" s="1"/>
  <c r="AA214" i="11" s="1"/>
  <c r="Y221" i="11"/>
  <c r="U223" i="11"/>
  <c r="X223" i="11" s="1"/>
  <c r="Z223" i="11"/>
  <c r="Z231" i="11"/>
  <c r="U231" i="11"/>
  <c r="X231" i="11" s="1"/>
  <c r="T235" i="11"/>
  <c r="W235" i="11" s="1"/>
  <c r="Z240" i="11"/>
  <c r="U240" i="11"/>
  <c r="X240" i="11" s="1"/>
  <c r="Z245" i="11"/>
  <c r="U245" i="11"/>
  <c r="X245" i="11" s="1"/>
  <c r="V281" i="11"/>
  <c r="Y281" i="11" s="1"/>
  <c r="Z232" i="11"/>
  <c r="U232" i="11"/>
  <c r="X232" i="11" s="1"/>
  <c r="T234" i="11"/>
  <c r="W234" i="11" s="1"/>
  <c r="T237" i="11"/>
  <c r="W237" i="11" s="1"/>
  <c r="V242" i="11"/>
  <c r="Y242" i="11" s="1"/>
  <c r="AA242" i="11" s="1"/>
  <c r="T248" i="11"/>
  <c r="W248" i="11" s="1"/>
  <c r="V251" i="11"/>
  <c r="Y251" i="11" s="1"/>
  <c r="U258" i="11"/>
  <c r="X258" i="11" s="1"/>
  <c r="Z258" i="11"/>
  <c r="V264" i="11"/>
  <c r="Y264" i="11" s="1"/>
  <c r="V271" i="11"/>
  <c r="Y271" i="11" s="1"/>
  <c r="T273" i="11"/>
  <c r="W273" i="11" s="1"/>
  <c r="Z275" i="11"/>
  <c r="V277" i="11"/>
  <c r="Y277" i="11" s="1"/>
  <c r="U284" i="11"/>
  <c r="X284" i="11" s="1"/>
  <c r="Z284" i="11"/>
  <c r="V290" i="11"/>
  <c r="Y290" i="11" s="1"/>
  <c r="V292" i="11"/>
  <c r="Y292" i="11" s="1"/>
  <c r="U294" i="11"/>
  <c r="X294" i="11" s="1"/>
  <c r="Z294" i="11"/>
  <c r="V298" i="11"/>
  <c r="Y298" i="11" s="1"/>
  <c r="W231" i="11"/>
  <c r="V235" i="11"/>
  <c r="Y235" i="11" s="1"/>
  <c r="AA235" i="11" s="1"/>
  <c r="V245" i="11"/>
  <c r="Y245" i="11" s="1"/>
  <c r="V253" i="11"/>
  <c r="Y253" i="11" s="1"/>
  <c r="T282" i="11"/>
  <c r="W282" i="11" s="1"/>
  <c r="V284" i="11"/>
  <c r="Y284" i="11" s="1"/>
  <c r="AA284" i="11" s="1"/>
  <c r="T288" i="11"/>
  <c r="W288" i="11" s="1"/>
  <c r="Z292" i="11"/>
  <c r="U292" i="11"/>
  <c r="X292" i="11" s="1"/>
  <c r="T232" i="11"/>
  <c r="W232" i="11" s="1"/>
  <c r="U247" i="11"/>
  <c r="X247" i="11" s="1"/>
  <c r="U250" i="11"/>
  <c r="X250" i="11" s="1"/>
  <c r="U251" i="11"/>
  <c r="X251" i="11" s="1"/>
  <c r="T253" i="11"/>
  <c r="W253" i="11" s="1"/>
  <c r="T255" i="11"/>
  <c r="W255" i="11" s="1"/>
  <c r="T257" i="11"/>
  <c r="W257" i="11" s="1"/>
  <c r="Z261" i="11"/>
  <c r="U261" i="11"/>
  <c r="X261" i="11" s="1"/>
  <c r="U265" i="11"/>
  <c r="X265" i="11" s="1"/>
  <c r="Z265" i="11"/>
  <c r="T267" i="11"/>
  <c r="W267" i="11" s="1"/>
  <c r="Z269" i="11"/>
  <c r="U269" i="11"/>
  <c r="X269" i="11" s="1"/>
  <c r="T271" i="11"/>
  <c r="W271" i="11" s="1"/>
  <c r="V273" i="11"/>
  <c r="Y273" i="11" s="1"/>
  <c r="T275" i="11"/>
  <c r="W275" i="11" s="1"/>
  <c r="T278" i="11"/>
  <c r="W278" i="11" s="1"/>
  <c r="T286" i="11"/>
  <c r="W286" i="11" s="1"/>
  <c r="Z288" i="11"/>
  <c r="U288" i="11"/>
  <c r="X288" i="11" s="1"/>
  <c r="Z290" i="11"/>
  <c r="U290" i="11"/>
  <c r="X290" i="11" s="1"/>
  <c r="Z297" i="11"/>
  <c r="U297" i="11"/>
  <c r="X297" i="11" s="1"/>
  <c r="T299" i="11"/>
  <c r="W299" i="11"/>
  <c r="Y232" i="11"/>
  <c r="U234" i="11"/>
  <c r="X234" i="11" s="1"/>
  <c r="Z234" i="11"/>
  <c r="W242" i="11"/>
  <c r="Z251" i="11"/>
  <c r="V269" i="11"/>
  <c r="Y269" i="11" s="1"/>
  <c r="V275" i="11"/>
  <c r="Y275" i="11" s="1"/>
  <c r="U286" i="11"/>
  <c r="X286" i="11" s="1"/>
  <c r="T293" i="11"/>
  <c r="W293" i="11" s="1"/>
  <c r="Z295" i="11"/>
  <c r="U295" i="11"/>
  <c r="X295" i="11" s="1"/>
  <c r="Z299" i="11"/>
  <c r="T239" i="11"/>
  <c r="W239" i="11" s="1"/>
  <c r="Z249" i="11"/>
  <c r="U249" i="11"/>
  <c r="X249" i="11" s="1"/>
  <c r="V250" i="11"/>
  <c r="Y250" i="11" s="1"/>
  <c r="T252" i="11"/>
  <c r="W252" i="11" s="1"/>
  <c r="T261" i="11"/>
  <c r="W261" i="11" s="1"/>
  <c r="Z263" i="11"/>
  <c r="V265" i="11"/>
  <c r="Y265" i="11"/>
  <c r="U272" i="11"/>
  <c r="X272" i="11" s="1"/>
  <c r="Z272" i="11"/>
  <c r="U275" i="11"/>
  <c r="X275" i="11" s="1"/>
  <c r="V278" i="11"/>
  <c r="Y278" i="11" s="1"/>
  <c r="V280" i="11"/>
  <c r="Y280" i="11" s="1"/>
  <c r="U282" i="11"/>
  <c r="X282" i="11" s="1"/>
  <c r="Z282" i="11"/>
  <c r="V288" i="11"/>
  <c r="Y288" i="11" s="1"/>
  <c r="V295" i="11"/>
  <c r="Y295" i="11" s="1"/>
  <c r="T297" i="11"/>
  <c r="W297" i="11" s="1"/>
  <c r="V236" i="11"/>
  <c r="Y236" i="11" s="1"/>
  <c r="U241" i="11"/>
  <c r="Z241" i="11"/>
  <c r="X241" i="11"/>
  <c r="Z244" i="11"/>
  <c r="U244" i="11"/>
  <c r="X244" i="11" s="1"/>
  <c r="T246" i="11"/>
  <c r="W246" i="11" s="1"/>
  <c r="Z252" i="11"/>
  <c r="Z259" i="11"/>
  <c r="U259" i="11"/>
  <c r="X259" i="11" s="1"/>
  <c r="W265" i="11"/>
  <c r="Y267" i="11"/>
  <c r="T270" i="11"/>
  <c r="W270" i="11" s="1"/>
  <c r="V272" i="11"/>
  <c r="Y272" i="11" s="1"/>
  <c r="T276" i="11"/>
  <c r="W276" i="11" s="1"/>
  <c r="Z280" i="11"/>
  <c r="U280" i="11"/>
  <c r="X280" i="11" s="1"/>
  <c r="V282" i="11"/>
  <c r="Y282" i="11" s="1"/>
  <c r="V291" i="11"/>
  <c r="Y291" i="11" s="1"/>
  <c r="Z291" i="11"/>
  <c r="V299" i="11"/>
  <c r="Y299" i="11" s="1"/>
  <c r="V234" i="11"/>
  <c r="Y234" i="11" s="1"/>
  <c r="V239" i="11"/>
  <c r="Y239" i="11" s="1"/>
  <c r="V247" i="11"/>
  <c r="Y247" i="11" s="1"/>
  <c r="T249" i="11"/>
  <c r="W249" i="11" s="1"/>
  <c r="Z250" i="11"/>
  <c r="V254" i="11"/>
  <c r="Y254" i="11" s="1"/>
  <c r="V257" i="11"/>
  <c r="Y257" i="11" s="1"/>
  <c r="V259" i="11"/>
  <c r="Y259" i="11" s="1"/>
  <c r="V261" i="11"/>
  <c r="Y261" i="11" s="1"/>
  <c r="AA261" i="11" s="1"/>
  <c r="T263" i="11"/>
  <c r="W263" i="11" s="1"/>
  <c r="T266" i="11"/>
  <c r="W266" i="11" s="1"/>
  <c r="W268" i="11"/>
  <c r="T274" i="11"/>
  <c r="W274" i="11" s="1"/>
  <c r="Z276" i="11"/>
  <c r="U276" i="11"/>
  <c r="X276" i="11" s="1"/>
  <c r="Z278" i="11"/>
  <c r="U278" i="11"/>
  <c r="X278" i="11" s="1"/>
  <c r="T280" i="11"/>
  <c r="W280" i="11" s="1"/>
  <c r="Z285" i="11"/>
  <c r="U285" i="11"/>
  <c r="X285" i="11" s="1"/>
  <c r="Z286" i="11"/>
  <c r="U289" i="11"/>
  <c r="X289" i="11" s="1"/>
  <c r="Z289" i="11"/>
  <c r="T291" i="11"/>
  <c r="W291" i="11" s="1"/>
  <c r="Z293" i="11"/>
  <c r="U293" i="11"/>
  <c r="X293" i="11" s="1"/>
  <c r="T295" i="11"/>
  <c r="W295" i="11" s="1"/>
  <c r="V297" i="11"/>
  <c r="Y297" i="11" s="1"/>
  <c r="U299" i="11"/>
  <c r="X299" i="11" s="1"/>
  <c r="U236" i="11"/>
  <c r="X236" i="11" s="1"/>
  <c r="V241" i="11"/>
  <c r="Y241" i="11" s="1"/>
  <c r="T244" i="11"/>
  <c r="W244" i="11" s="1"/>
  <c r="Z247" i="11"/>
  <c r="V263" i="11"/>
  <c r="Y263" i="11" s="1"/>
  <c r="U274" i="11"/>
  <c r="X274" i="11" s="1"/>
  <c r="T281" i="11"/>
  <c r="W281" i="11" s="1"/>
  <c r="Z283" i="11"/>
  <c r="U283" i="11"/>
  <c r="X283" i="11" s="1"/>
  <c r="V293" i="11"/>
  <c r="Y293" i="11" s="1"/>
  <c r="T300" i="11"/>
  <c r="W300" i="11" s="1"/>
  <c r="V233" i="11"/>
  <c r="Y233" i="11" s="1"/>
  <c r="U238" i="11"/>
  <c r="X238" i="11" s="1"/>
  <c r="U239" i="11"/>
  <c r="X239" i="11" s="1"/>
  <c r="T241" i="11"/>
  <c r="W241" i="11" s="1"/>
  <c r="T243" i="11"/>
  <c r="W243" i="11" s="1"/>
  <c r="Y244" i="11"/>
  <c r="U246" i="11"/>
  <c r="Z246" i="11"/>
  <c r="X246" i="11"/>
  <c r="V249" i="11"/>
  <c r="Y249" i="11" s="1"/>
  <c r="U252" i="11"/>
  <c r="X252" i="11" s="1"/>
  <c r="Z254" i="11"/>
  <c r="U254" i="11"/>
  <c r="X254" i="11" s="1"/>
  <c r="T259" i="11"/>
  <c r="W259" i="11" s="1"/>
  <c r="U263" i="11"/>
  <c r="X263" i="11" s="1"/>
  <c r="V266" i="11"/>
  <c r="Y266" i="11" s="1"/>
  <c r="V268" i="11"/>
  <c r="Y268" i="11" s="1"/>
  <c r="U270" i="11"/>
  <c r="X270" i="11" s="1"/>
  <c r="Z270" i="11"/>
  <c r="V276" i="11"/>
  <c r="Y276" i="11" s="1"/>
  <c r="V283" i="11"/>
  <c r="Y283" i="11" s="1"/>
  <c r="T285" i="11"/>
  <c r="W285" i="11" s="1"/>
  <c r="Z287" i="11"/>
  <c r="X287" i="11"/>
  <c r="V289" i="11"/>
  <c r="Y289" i="11" s="1"/>
  <c r="U296" i="11"/>
  <c r="X296" i="11" s="1"/>
  <c r="Z296" i="11"/>
  <c r="Z300" i="11"/>
  <c r="U300" i="11"/>
  <c r="X300" i="11" s="1"/>
  <c r="U235" i="11"/>
  <c r="X235" i="11" s="1"/>
  <c r="Z239" i="11"/>
  <c r="W245" i="11"/>
  <c r="Z248" i="11"/>
  <c r="W254" i="11"/>
  <c r="T258" i="11"/>
  <c r="W258" i="11"/>
  <c r="T260" i="11"/>
  <c r="W260" i="11" s="1"/>
  <c r="T264" i="11"/>
  <c r="W264" i="11" s="1"/>
  <c r="Z268" i="11"/>
  <c r="U268" i="11"/>
  <c r="X268" i="11" s="1"/>
  <c r="V270" i="11"/>
  <c r="Y270" i="11" s="1"/>
  <c r="W289" i="11"/>
  <c r="T294" i="11"/>
  <c r="W294" i="11" s="1"/>
  <c r="V296" i="11"/>
  <c r="Y296" i="11" s="1"/>
  <c r="Z237" i="11"/>
  <c r="U237" i="11"/>
  <c r="X237" i="11" s="1"/>
  <c r="V238" i="11"/>
  <c r="Y238" i="11" s="1"/>
  <c r="AA238" i="11" s="1"/>
  <c r="T240" i="11"/>
  <c r="W240" i="11" s="1"/>
  <c r="U243" i="11"/>
  <c r="X243" i="11" s="1"/>
  <c r="Z243" i="11"/>
  <c r="AA243" i="11" s="1"/>
  <c r="Y246" i="11"/>
  <c r="V248" i="11"/>
  <c r="Y248" i="11" s="1"/>
  <c r="T251" i="11"/>
  <c r="W251" i="11" s="1"/>
  <c r="Z256" i="11"/>
  <c r="AA256" i="11" s="1"/>
  <c r="U256" i="11"/>
  <c r="X256" i="11" s="1"/>
  <c r="U260" i="11"/>
  <c r="X260" i="11" s="1"/>
  <c r="Z260" i="11"/>
  <c r="T262" i="11"/>
  <c r="W262" i="11" s="1"/>
  <c r="Z264" i="11"/>
  <c r="U264" i="11"/>
  <c r="X264" i="11" s="1"/>
  <c r="Z266" i="11"/>
  <c r="U266" i="11"/>
  <c r="X266" i="11" s="1"/>
  <c r="Z273" i="11"/>
  <c r="U273" i="11"/>
  <c r="X273" i="11" s="1"/>
  <c r="U277" i="11"/>
  <c r="Z277" i="11"/>
  <c r="X277" i="11"/>
  <c r="T279" i="11"/>
  <c r="W279" i="11" s="1"/>
  <c r="Z281" i="11"/>
  <c r="U281" i="11"/>
  <c r="X281" i="11" s="1"/>
  <c r="T283" i="11"/>
  <c r="W283" i="11" s="1"/>
  <c r="V285" i="11"/>
  <c r="Y285" i="11" s="1"/>
  <c r="T287" i="11"/>
  <c r="W287" i="11" s="1"/>
  <c r="T290" i="11"/>
  <c r="W290" i="11" s="1"/>
  <c r="W292" i="11"/>
  <c r="T298" i="11"/>
  <c r="W298" i="11" s="1"/>
  <c r="V300" i="11"/>
  <c r="Y300" i="11" s="1"/>
  <c r="Z267" i="11"/>
  <c r="Z279" i="11"/>
  <c r="V262" i="11"/>
  <c r="Y262" i="11" s="1"/>
  <c r="U267" i="11"/>
  <c r="X267" i="11" s="1"/>
  <c r="T272" i="11"/>
  <c r="W272" i="11" s="1"/>
  <c r="V274" i="11"/>
  <c r="Y274" i="11" s="1"/>
  <c r="AA274" i="11" s="1"/>
  <c r="U279" i="11"/>
  <c r="X279" i="11" s="1"/>
  <c r="T284" i="11"/>
  <c r="W284" i="11" s="1"/>
  <c r="V286" i="11"/>
  <c r="Y286" i="11" s="1"/>
  <c r="U291" i="11"/>
  <c r="X291" i="11" s="1"/>
  <c r="T296" i="11"/>
  <c r="W296" i="11" s="1"/>
  <c r="T88" i="11"/>
  <c r="W88" i="11" s="1"/>
  <c r="U88" i="11"/>
  <c r="Z88" i="11"/>
  <c r="X88" i="11"/>
  <c r="V88" i="11"/>
  <c r="Y88" i="11" s="1"/>
  <c r="AA88" i="11" s="1"/>
  <c r="T85" i="11"/>
  <c r="W85" i="11" s="1"/>
  <c r="T68" i="11"/>
  <c r="W68" i="11" s="1"/>
  <c r="U71" i="11"/>
  <c r="X71" i="11" s="1"/>
  <c r="Z71" i="11"/>
  <c r="V77" i="11"/>
  <c r="Y77" i="11" s="1"/>
  <c r="Z80" i="11"/>
  <c r="U80" i="11"/>
  <c r="X80" i="11" s="1"/>
  <c r="T83" i="11"/>
  <c r="W83" i="11" s="1"/>
  <c r="U85" i="11"/>
  <c r="X85" i="11" s="1"/>
  <c r="Z85" i="11"/>
  <c r="V71" i="11"/>
  <c r="Y71" i="11" s="1"/>
  <c r="V74" i="11"/>
  <c r="Y74" i="11" s="1"/>
  <c r="V80" i="11"/>
  <c r="Y80" i="11" s="1"/>
  <c r="V85" i="11"/>
  <c r="Y85" i="11" s="1"/>
  <c r="T72" i="11"/>
  <c r="W72" i="11" s="1"/>
  <c r="U74" i="11"/>
  <c r="Z74" i="11"/>
  <c r="X74" i="11"/>
  <c r="T81" i="11"/>
  <c r="W81" i="11"/>
  <c r="T86" i="11"/>
  <c r="W86" i="11" s="1"/>
  <c r="T74" i="11"/>
  <c r="W74" i="11" s="1"/>
  <c r="Z68" i="11"/>
  <c r="U68" i="11"/>
  <c r="X68" i="11" s="1"/>
  <c r="Z72" i="11"/>
  <c r="U72" i="11"/>
  <c r="X72" i="11" s="1"/>
  <c r="T75" i="11"/>
  <c r="W75" i="11" s="1"/>
  <c r="V78" i="11"/>
  <c r="Y78" i="11" s="1"/>
  <c r="U81" i="11"/>
  <c r="X81" i="11" s="1"/>
  <c r="Z81" i="11"/>
  <c r="Z86" i="11"/>
  <c r="U86" i="11"/>
  <c r="X86" i="11"/>
  <c r="V73" i="11"/>
  <c r="Y73" i="11" s="1"/>
  <c r="V72" i="11"/>
  <c r="Y72" i="11" s="1"/>
  <c r="Z75" i="11"/>
  <c r="U75" i="11"/>
  <c r="X75" i="11" s="1"/>
  <c r="T78" i="11"/>
  <c r="W78" i="11" s="1"/>
  <c r="T84" i="11"/>
  <c r="W84" i="11" s="1"/>
  <c r="U83" i="11"/>
  <c r="X83" i="11" s="1"/>
  <c r="Z83" i="11"/>
  <c r="V67" i="11"/>
  <c r="Y67" i="11" s="1"/>
  <c r="U66" i="11"/>
  <c r="X66" i="11" s="1"/>
  <c r="Z66" i="11"/>
  <c r="T69" i="11"/>
  <c r="W69" i="11" s="1"/>
  <c r="U78" i="11"/>
  <c r="X78" i="11" s="1"/>
  <c r="Z78" i="11"/>
  <c r="V81" i="11"/>
  <c r="Y81" i="11"/>
  <c r="Z84" i="11"/>
  <c r="U84" i="11"/>
  <c r="X84" i="11" s="1"/>
  <c r="V86" i="11"/>
  <c r="Y86" i="11" s="1"/>
  <c r="V70" i="11"/>
  <c r="Y70" i="11" s="1"/>
  <c r="V66" i="11"/>
  <c r="Y66" i="11" s="1"/>
  <c r="U69" i="11"/>
  <c r="Z69" i="11"/>
  <c r="X69" i="11"/>
  <c r="V75" i="11"/>
  <c r="Y75" i="11" s="1"/>
  <c r="T79" i="11"/>
  <c r="W79" i="11" s="1"/>
  <c r="T82" i="11"/>
  <c r="W82" i="11" s="1"/>
  <c r="T87" i="11"/>
  <c r="W87" i="11" s="1"/>
  <c r="V83" i="11"/>
  <c r="Y83" i="11" s="1"/>
  <c r="T66" i="11"/>
  <c r="W66" i="11" s="1"/>
  <c r="V69" i="11"/>
  <c r="Y69" i="11"/>
  <c r="T76" i="11"/>
  <c r="W76" i="11" s="1"/>
  <c r="Z79" i="11"/>
  <c r="U79" i="11"/>
  <c r="X79" i="11" s="1"/>
  <c r="Z82" i="11"/>
  <c r="U82" i="11"/>
  <c r="X82" i="11" s="1"/>
  <c r="Z87" i="11"/>
  <c r="U87" i="11"/>
  <c r="X87" i="11" s="1"/>
  <c r="T77" i="11"/>
  <c r="W77" i="11" s="1"/>
  <c r="T71" i="11"/>
  <c r="W71" i="11" s="1"/>
  <c r="V68" i="11"/>
  <c r="Y68" i="11" s="1"/>
  <c r="T67" i="11"/>
  <c r="W67" i="11"/>
  <c r="T70" i="11"/>
  <c r="W70" i="11" s="1"/>
  <c r="T73" i="11"/>
  <c r="W73" i="11" s="1"/>
  <c r="U76" i="11"/>
  <c r="X76" i="11"/>
  <c r="Z76" i="11"/>
  <c r="V79" i="11"/>
  <c r="Y79" i="11" s="1"/>
  <c r="V82" i="11"/>
  <c r="Y82" i="11" s="1"/>
  <c r="Z77" i="11"/>
  <c r="U77" i="11"/>
  <c r="X77" i="11" s="1"/>
  <c r="U67" i="11"/>
  <c r="Z67" i="11"/>
  <c r="X67" i="11"/>
  <c r="Z70" i="11"/>
  <c r="U70" i="11"/>
  <c r="X70" i="11" s="1"/>
  <c r="U73" i="11"/>
  <c r="X73" i="11" s="1"/>
  <c r="Z73" i="11"/>
  <c r="V76" i="11"/>
  <c r="Y76" i="11" s="1"/>
  <c r="T80" i="11"/>
  <c r="W80" i="11" s="1"/>
  <c r="V87" i="11"/>
  <c r="Y87" i="11" s="1"/>
  <c r="V84" i="11"/>
  <c r="Y84" i="11" s="1"/>
  <c r="J2" i="14"/>
  <c r="AA129" i="11" l="1"/>
  <c r="AA294" i="11"/>
  <c r="AA105" i="11"/>
  <c r="AA89" i="11"/>
  <c r="AA285" i="11"/>
  <c r="AA75" i="11"/>
  <c r="AA204" i="11"/>
  <c r="AA91" i="11"/>
  <c r="AA234" i="11"/>
  <c r="AA262" i="11"/>
  <c r="AA251" i="11"/>
  <c r="AA299" i="11"/>
  <c r="AA137" i="11"/>
  <c r="AA219" i="11"/>
  <c r="AA228" i="11"/>
  <c r="AA78" i="11"/>
  <c r="AA103" i="11"/>
  <c r="AA218" i="11"/>
  <c r="AA116" i="11"/>
  <c r="AA226" i="11"/>
  <c r="AA259" i="11"/>
  <c r="AA180" i="11"/>
  <c r="AA257" i="11"/>
  <c r="AA197" i="11"/>
  <c r="AA276" i="11"/>
  <c r="AA72" i="11"/>
  <c r="AA271" i="11"/>
  <c r="AA203" i="11"/>
  <c r="AA171" i="11"/>
  <c r="AA128" i="11"/>
  <c r="AA122" i="11"/>
  <c r="AA297" i="11"/>
  <c r="AA272" i="11"/>
  <c r="AA173" i="11"/>
  <c r="AA71" i="11"/>
  <c r="AA298" i="11"/>
  <c r="AA210" i="11"/>
  <c r="AA159" i="11"/>
  <c r="AA161" i="11"/>
  <c r="AA168" i="11"/>
  <c r="AA74" i="11"/>
  <c r="AA249" i="11"/>
  <c r="AA247" i="11"/>
  <c r="AA236" i="11"/>
  <c r="AA222" i="11"/>
  <c r="AA195" i="11"/>
  <c r="AA179" i="11"/>
  <c r="AA290" i="11"/>
  <c r="AA250" i="11"/>
  <c r="AA206" i="11"/>
  <c r="AA239" i="11"/>
  <c r="AA278" i="11"/>
  <c r="AA237" i="11"/>
  <c r="AA144" i="11"/>
  <c r="AA108" i="11"/>
  <c r="AA102" i="11"/>
  <c r="AA279" i="11"/>
  <c r="AA268" i="11"/>
  <c r="AA253" i="11"/>
  <c r="AA277" i="11"/>
  <c r="AA174" i="11"/>
  <c r="AA121" i="11"/>
  <c r="AA86" i="11"/>
  <c r="AA300" i="11"/>
  <c r="AA281" i="11"/>
  <c r="AA154" i="11"/>
  <c r="AA112" i="11"/>
  <c r="AA208" i="11"/>
  <c r="AA181" i="11"/>
  <c r="AA94" i="11"/>
  <c r="AA70" i="11"/>
  <c r="AA77" i="11"/>
  <c r="AA233" i="11"/>
  <c r="AA288" i="11"/>
  <c r="AA230" i="11"/>
  <c r="AA227" i="11"/>
  <c r="AA120" i="11"/>
  <c r="AA160" i="11"/>
  <c r="AA176" i="11"/>
  <c r="AA200" i="11"/>
  <c r="AA149" i="11"/>
  <c r="AA98" i="11"/>
  <c r="AA90" i="11"/>
  <c r="AA289" i="11"/>
  <c r="AA79" i="11"/>
  <c r="AA85" i="11"/>
  <c r="AA282" i="11"/>
  <c r="AA182" i="11"/>
  <c r="AA163" i="11"/>
  <c r="AA170" i="11"/>
  <c r="AA111" i="11"/>
  <c r="AA110" i="11"/>
  <c r="AA258" i="11"/>
  <c r="AA296" i="11"/>
  <c r="AA198" i="11"/>
  <c r="AA199" i="11"/>
  <c r="AA177" i="11"/>
  <c r="AA223" i="11"/>
  <c r="AA266" i="11"/>
  <c r="AA97" i="11"/>
  <c r="AA119" i="11"/>
  <c r="AA118" i="11"/>
  <c r="AA264" i="11"/>
  <c r="AA104" i="11"/>
  <c r="AA145" i="11"/>
  <c r="AA270" i="11"/>
  <c r="AA273" i="11"/>
  <c r="AA220" i="11"/>
  <c r="AA155" i="11"/>
  <c r="AA205" i="11"/>
  <c r="AA240" i="11"/>
  <c r="AA124" i="11"/>
  <c r="AA113" i="11"/>
  <c r="AA263" i="11"/>
  <c r="AA275" i="11"/>
  <c r="AA93" i="11"/>
  <c r="AA130" i="11"/>
  <c r="AA73" i="11"/>
  <c r="AA254" i="11"/>
  <c r="AA295" i="11"/>
  <c r="AA229" i="11"/>
  <c r="AA183" i="11"/>
  <c r="AA152" i="11"/>
  <c r="AA84" i="11"/>
  <c r="AA260" i="11"/>
  <c r="AA287" i="11"/>
  <c r="AA211" i="11"/>
  <c r="AA201" i="11"/>
  <c r="AA127" i="11"/>
  <c r="AA150" i="11"/>
  <c r="AA123" i="11"/>
  <c r="AA133" i="11"/>
  <c r="AA69" i="11"/>
  <c r="AA67" i="11"/>
  <c r="AA80" i="11"/>
  <c r="AA241" i="11"/>
  <c r="AA265" i="11"/>
  <c r="AA189" i="11"/>
  <c r="AA117" i="11"/>
  <c r="AA66" i="11"/>
  <c r="AA68" i="11"/>
  <c r="AA87" i="11"/>
  <c r="AA82" i="11"/>
  <c r="AA245" i="11"/>
  <c r="AA225" i="11"/>
  <c r="AA188" i="11"/>
  <c r="AA187" i="11"/>
  <c r="AA231" i="11"/>
  <c r="AA132" i="11"/>
  <c r="AA92" i="11"/>
  <c r="AA291" i="11"/>
  <c r="AA114" i="11"/>
  <c r="AA193" i="11"/>
  <c r="AA224" i="11"/>
  <c r="AA126" i="11"/>
  <c r="AA209" i="11"/>
  <c r="AA167" i="11"/>
  <c r="AA221" i="11"/>
  <c r="AA207" i="11"/>
  <c r="AA153" i="11"/>
  <c r="AA165" i="11"/>
  <c r="AA141" i="11"/>
  <c r="AA156" i="11"/>
  <c r="AA252" i="11"/>
  <c r="AA178" i="11"/>
  <c r="AA213" i="11"/>
  <c r="AA151" i="11"/>
  <c r="AA139" i="11"/>
  <c r="AA95" i="11"/>
  <c r="AA286" i="11"/>
  <c r="AA166" i="11"/>
  <c r="AA100" i="11"/>
  <c r="AA248" i="11"/>
  <c r="AA175" i="11"/>
  <c r="AA157" i="11"/>
  <c r="AA267" i="11"/>
  <c r="AA244" i="11"/>
  <c r="AA194" i="11"/>
  <c r="AA107" i="11"/>
  <c r="AA232" i="11"/>
  <c r="AA292" i="11"/>
  <c r="AA246" i="11"/>
  <c r="AA283" i="11"/>
  <c r="AA293" i="11"/>
  <c r="AA269" i="11"/>
  <c r="AA217" i="11"/>
  <c r="AA135" i="11"/>
  <c r="AA280" i="11"/>
  <c r="AA215" i="11"/>
  <c r="AA148" i="11"/>
  <c r="AA109" i="11"/>
  <c r="AA106" i="11"/>
  <c r="AA81" i="11"/>
  <c r="AA76" i="11"/>
  <c r="AA83" i="11"/>
  <c r="K2" i="14"/>
  <c r="M65" i="11"/>
  <c r="P65" i="11" s="1"/>
  <c r="S65" i="11" s="1"/>
  <c r="L65" i="11"/>
  <c r="O65" i="11" s="1"/>
  <c r="R65" i="11" s="1"/>
  <c r="K65" i="11"/>
  <c r="N65" i="11" s="1"/>
  <c r="Q65" i="11" s="1"/>
  <c r="M64" i="11"/>
  <c r="P64" i="11" s="1"/>
  <c r="S64" i="11" s="1"/>
  <c r="L64" i="11"/>
  <c r="O64" i="11" s="1"/>
  <c r="R64" i="11" s="1"/>
  <c r="K64" i="11"/>
  <c r="N64" i="11" s="1"/>
  <c r="Q64" i="11" s="1"/>
  <c r="M63" i="11"/>
  <c r="P63" i="11" s="1"/>
  <c r="S63" i="11" s="1"/>
  <c r="L63" i="11"/>
  <c r="O63" i="11" s="1"/>
  <c r="R63" i="11" s="1"/>
  <c r="K63" i="11"/>
  <c r="N63" i="11" s="1"/>
  <c r="Q63" i="11" s="1"/>
  <c r="M62" i="11"/>
  <c r="P62" i="11" s="1"/>
  <c r="S62" i="11" s="1"/>
  <c r="L62" i="11"/>
  <c r="O62" i="11" s="1"/>
  <c r="R62" i="11" s="1"/>
  <c r="K62" i="11"/>
  <c r="N62" i="11" s="1"/>
  <c r="Q62" i="11" s="1"/>
  <c r="M61" i="11"/>
  <c r="P61" i="11" s="1"/>
  <c r="S61" i="11" s="1"/>
  <c r="L61" i="11"/>
  <c r="O61" i="11" s="1"/>
  <c r="R61" i="11" s="1"/>
  <c r="K61" i="11"/>
  <c r="N61" i="11" s="1"/>
  <c r="Q61" i="11" s="1"/>
  <c r="M60" i="11"/>
  <c r="P60" i="11" s="1"/>
  <c r="S60" i="11" s="1"/>
  <c r="L60" i="11"/>
  <c r="O60" i="11" s="1"/>
  <c r="R60" i="11" s="1"/>
  <c r="K60" i="11"/>
  <c r="N60" i="11" s="1"/>
  <c r="Q60" i="11" s="1"/>
  <c r="M59" i="11"/>
  <c r="P59" i="11" s="1"/>
  <c r="S59" i="11" s="1"/>
  <c r="L59" i="11"/>
  <c r="O59" i="11" s="1"/>
  <c r="R59" i="11" s="1"/>
  <c r="K59" i="11"/>
  <c r="N59" i="11" s="1"/>
  <c r="Q59" i="11" s="1"/>
  <c r="M58" i="11"/>
  <c r="P58" i="11" s="1"/>
  <c r="S58" i="11" s="1"/>
  <c r="L58" i="11"/>
  <c r="O58" i="11" s="1"/>
  <c r="R58" i="11" s="1"/>
  <c r="K58" i="11"/>
  <c r="N58" i="11" s="1"/>
  <c r="Q58" i="11" s="1"/>
  <c r="M57" i="11"/>
  <c r="P57" i="11" s="1"/>
  <c r="S57" i="11" s="1"/>
  <c r="L57" i="11"/>
  <c r="O57" i="11" s="1"/>
  <c r="R57" i="11" s="1"/>
  <c r="K57" i="11"/>
  <c r="N57" i="11" s="1"/>
  <c r="Q57" i="11" s="1"/>
  <c r="M56" i="11"/>
  <c r="P56" i="11" s="1"/>
  <c r="S56" i="11" s="1"/>
  <c r="L56" i="11"/>
  <c r="O56" i="11" s="1"/>
  <c r="R56" i="11" s="1"/>
  <c r="K56" i="11"/>
  <c r="N56" i="11" s="1"/>
  <c r="Q56" i="11" s="1"/>
  <c r="M55" i="11"/>
  <c r="P55" i="11" s="1"/>
  <c r="S55" i="11" s="1"/>
  <c r="L55" i="11"/>
  <c r="O55" i="11" s="1"/>
  <c r="R55" i="11" s="1"/>
  <c r="K55" i="11"/>
  <c r="N55" i="11" s="1"/>
  <c r="Q55" i="11" s="1"/>
  <c r="M54" i="11"/>
  <c r="P54" i="11" s="1"/>
  <c r="S54" i="11" s="1"/>
  <c r="L54" i="11"/>
  <c r="O54" i="11" s="1"/>
  <c r="R54" i="11" s="1"/>
  <c r="K54" i="11"/>
  <c r="N54" i="11" s="1"/>
  <c r="Q54" i="11" s="1"/>
  <c r="M53" i="11"/>
  <c r="P53" i="11" s="1"/>
  <c r="S53" i="11" s="1"/>
  <c r="L53" i="11"/>
  <c r="O53" i="11" s="1"/>
  <c r="R53" i="11" s="1"/>
  <c r="K53" i="11"/>
  <c r="N53" i="11" s="1"/>
  <c r="Q53" i="11" s="1"/>
  <c r="M52" i="11"/>
  <c r="P52" i="11" s="1"/>
  <c r="S52" i="11" s="1"/>
  <c r="L52" i="11"/>
  <c r="O52" i="11" s="1"/>
  <c r="R52" i="11" s="1"/>
  <c r="K52" i="11"/>
  <c r="N52" i="11" s="1"/>
  <c r="Q52" i="11" s="1"/>
  <c r="M51" i="11"/>
  <c r="P51" i="11" s="1"/>
  <c r="S51" i="11" s="1"/>
  <c r="L51" i="11"/>
  <c r="O51" i="11" s="1"/>
  <c r="R51" i="11" s="1"/>
  <c r="K51" i="11"/>
  <c r="N51" i="11" s="1"/>
  <c r="Q51" i="11" s="1"/>
  <c r="M50" i="11"/>
  <c r="P50" i="11" s="1"/>
  <c r="S50" i="11" s="1"/>
  <c r="L50" i="11"/>
  <c r="O50" i="11" s="1"/>
  <c r="R50" i="11" s="1"/>
  <c r="K50" i="11"/>
  <c r="N50" i="11" s="1"/>
  <c r="Q50" i="11" s="1"/>
  <c r="M49" i="11"/>
  <c r="P49" i="11" s="1"/>
  <c r="S49" i="11" s="1"/>
  <c r="L49" i="11"/>
  <c r="O49" i="11" s="1"/>
  <c r="R49" i="11" s="1"/>
  <c r="K49" i="11"/>
  <c r="N49" i="11" s="1"/>
  <c r="Q49" i="11" s="1"/>
  <c r="M48" i="11"/>
  <c r="P48" i="11" s="1"/>
  <c r="S48" i="11" s="1"/>
  <c r="L48" i="11"/>
  <c r="O48" i="11" s="1"/>
  <c r="R48" i="11" s="1"/>
  <c r="K48" i="11"/>
  <c r="N48" i="11" s="1"/>
  <c r="Q48" i="11" s="1"/>
  <c r="M47" i="11"/>
  <c r="P47" i="11" s="1"/>
  <c r="S47" i="11" s="1"/>
  <c r="L47" i="11"/>
  <c r="O47" i="11" s="1"/>
  <c r="R47" i="11" s="1"/>
  <c r="K47" i="11"/>
  <c r="N47" i="11" s="1"/>
  <c r="Q47" i="11" s="1"/>
  <c r="M46" i="11"/>
  <c r="P46" i="11" s="1"/>
  <c r="S46" i="11" s="1"/>
  <c r="L46" i="11"/>
  <c r="O46" i="11" s="1"/>
  <c r="R46" i="11" s="1"/>
  <c r="K46" i="11"/>
  <c r="N46" i="11" s="1"/>
  <c r="Q46" i="11" s="1"/>
  <c r="M45" i="11"/>
  <c r="P45" i="11" s="1"/>
  <c r="S45" i="11" s="1"/>
  <c r="L45" i="11"/>
  <c r="O45" i="11" s="1"/>
  <c r="R45" i="11" s="1"/>
  <c r="K45" i="11"/>
  <c r="N45" i="11" s="1"/>
  <c r="Q45" i="11" s="1"/>
  <c r="M44" i="11"/>
  <c r="P44" i="11" s="1"/>
  <c r="S44" i="11" s="1"/>
  <c r="L44" i="11"/>
  <c r="O44" i="11" s="1"/>
  <c r="R44" i="11" s="1"/>
  <c r="K44" i="11"/>
  <c r="N44" i="11" s="1"/>
  <c r="Q44" i="11" s="1"/>
  <c r="M43" i="11"/>
  <c r="P43" i="11" s="1"/>
  <c r="S43" i="11" s="1"/>
  <c r="L43" i="11"/>
  <c r="O43" i="11" s="1"/>
  <c r="R43" i="11" s="1"/>
  <c r="K43" i="11"/>
  <c r="N43" i="11" s="1"/>
  <c r="Q43" i="11" s="1"/>
  <c r="M42" i="11"/>
  <c r="P42" i="11" s="1"/>
  <c r="S42" i="11" s="1"/>
  <c r="L42" i="11"/>
  <c r="O42" i="11" s="1"/>
  <c r="R42" i="11" s="1"/>
  <c r="K42" i="11"/>
  <c r="N42" i="11" s="1"/>
  <c r="Q42" i="11" s="1"/>
  <c r="M41" i="11"/>
  <c r="P41" i="11" s="1"/>
  <c r="S41" i="11" s="1"/>
  <c r="L41" i="11"/>
  <c r="O41" i="11" s="1"/>
  <c r="R41" i="11" s="1"/>
  <c r="K41" i="11"/>
  <c r="N41" i="11" s="1"/>
  <c r="Q41" i="11" s="1"/>
  <c r="M40" i="11"/>
  <c r="P40" i="11" s="1"/>
  <c r="S40" i="11" s="1"/>
  <c r="L40" i="11"/>
  <c r="O40" i="11" s="1"/>
  <c r="R40" i="11" s="1"/>
  <c r="K40" i="11"/>
  <c r="N40" i="11" s="1"/>
  <c r="Q40" i="11" s="1"/>
  <c r="M39" i="11"/>
  <c r="P39" i="11" s="1"/>
  <c r="S39" i="11" s="1"/>
  <c r="L39" i="11"/>
  <c r="O39" i="11" s="1"/>
  <c r="R39" i="11" s="1"/>
  <c r="K39" i="11"/>
  <c r="N39" i="11" s="1"/>
  <c r="Q39" i="11" s="1"/>
  <c r="M38" i="11"/>
  <c r="P38" i="11" s="1"/>
  <c r="S38" i="11" s="1"/>
  <c r="L38" i="11"/>
  <c r="O38" i="11" s="1"/>
  <c r="R38" i="11" s="1"/>
  <c r="K38" i="11"/>
  <c r="N38" i="11" s="1"/>
  <c r="Q38" i="11" s="1"/>
  <c r="M37" i="11"/>
  <c r="P37" i="11" s="1"/>
  <c r="S37" i="11" s="1"/>
  <c r="L37" i="11"/>
  <c r="O37" i="11" s="1"/>
  <c r="R37" i="11" s="1"/>
  <c r="K37" i="11"/>
  <c r="N37" i="11" s="1"/>
  <c r="Q37" i="11" s="1"/>
  <c r="M36" i="11"/>
  <c r="P36" i="11" s="1"/>
  <c r="S36" i="11" s="1"/>
  <c r="L36" i="11"/>
  <c r="O36" i="11" s="1"/>
  <c r="R36" i="11" s="1"/>
  <c r="K36" i="11"/>
  <c r="N36" i="11" s="1"/>
  <c r="Q36" i="11" s="1"/>
  <c r="M35" i="11"/>
  <c r="P35" i="11" s="1"/>
  <c r="S35" i="11" s="1"/>
  <c r="L35" i="11"/>
  <c r="O35" i="11" s="1"/>
  <c r="R35" i="11" s="1"/>
  <c r="K35" i="11"/>
  <c r="N35" i="11" s="1"/>
  <c r="Q35" i="11" s="1"/>
  <c r="M34" i="11"/>
  <c r="P34" i="11" s="1"/>
  <c r="S34" i="11" s="1"/>
  <c r="L34" i="11"/>
  <c r="O34" i="11" s="1"/>
  <c r="R34" i="11" s="1"/>
  <c r="K34" i="11"/>
  <c r="N34" i="11" s="1"/>
  <c r="Q34" i="11" s="1"/>
  <c r="M33" i="11"/>
  <c r="P33" i="11" s="1"/>
  <c r="S33" i="11" s="1"/>
  <c r="L33" i="11"/>
  <c r="O33" i="11" s="1"/>
  <c r="R33" i="11" s="1"/>
  <c r="K33" i="11"/>
  <c r="N33" i="11" s="1"/>
  <c r="Q33" i="11" s="1"/>
  <c r="M32" i="11"/>
  <c r="P32" i="11" s="1"/>
  <c r="S32" i="11" s="1"/>
  <c r="L32" i="11"/>
  <c r="O32" i="11" s="1"/>
  <c r="R32" i="11" s="1"/>
  <c r="K32" i="11"/>
  <c r="N32" i="11" s="1"/>
  <c r="Q32" i="11" s="1"/>
  <c r="M31" i="11"/>
  <c r="P31" i="11" s="1"/>
  <c r="S31" i="11" s="1"/>
  <c r="L31" i="11"/>
  <c r="O31" i="11" s="1"/>
  <c r="R31" i="11" s="1"/>
  <c r="K31" i="11"/>
  <c r="N31" i="11" s="1"/>
  <c r="Q31" i="11" s="1"/>
  <c r="M30" i="11"/>
  <c r="P30" i="11" s="1"/>
  <c r="S30" i="11" s="1"/>
  <c r="L30" i="11"/>
  <c r="O30" i="11" s="1"/>
  <c r="R30" i="11" s="1"/>
  <c r="K30" i="11"/>
  <c r="N30" i="11" s="1"/>
  <c r="Q30" i="11" s="1"/>
  <c r="M29" i="11"/>
  <c r="P29" i="11" s="1"/>
  <c r="S29" i="11" s="1"/>
  <c r="L29" i="11"/>
  <c r="O29" i="11" s="1"/>
  <c r="R29" i="11" s="1"/>
  <c r="K29" i="11"/>
  <c r="N29" i="11" s="1"/>
  <c r="Q29" i="11" s="1"/>
  <c r="M28" i="11"/>
  <c r="P28" i="11" s="1"/>
  <c r="S28" i="11" s="1"/>
  <c r="L28" i="11"/>
  <c r="O28" i="11" s="1"/>
  <c r="R28" i="11" s="1"/>
  <c r="K28" i="11"/>
  <c r="N28" i="11" s="1"/>
  <c r="Q28" i="11" s="1"/>
  <c r="M27" i="11"/>
  <c r="P27" i="11" s="1"/>
  <c r="S27" i="11" s="1"/>
  <c r="L27" i="11"/>
  <c r="O27" i="11" s="1"/>
  <c r="R27" i="11" s="1"/>
  <c r="K27" i="11"/>
  <c r="N27" i="11" s="1"/>
  <c r="Q27" i="11" s="1"/>
  <c r="M26" i="11"/>
  <c r="P26" i="11" s="1"/>
  <c r="S26" i="11" s="1"/>
  <c r="L26" i="11"/>
  <c r="O26" i="11" s="1"/>
  <c r="R26" i="11" s="1"/>
  <c r="K26" i="11"/>
  <c r="N26" i="11" s="1"/>
  <c r="Q26" i="11" s="1"/>
  <c r="M25" i="11"/>
  <c r="P25" i="11" s="1"/>
  <c r="S25" i="11" s="1"/>
  <c r="L25" i="11"/>
  <c r="O25" i="11" s="1"/>
  <c r="R25" i="11" s="1"/>
  <c r="K25" i="11"/>
  <c r="N25" i="11" s="1"/>
  <c r="Q25" i="11" s="1"/>
  <c r="M24" i="11"/>
  <c r="P24" i="11" s="1"/>
  <c r="S24" i="11" s="1"/>
  <c r="L24" i="11"/>
  <c r="O24" i="11" s="1"/>
  <c r="R24" i="11" s="1"/>
  <c r="K24" i="11"/>
  <c r="N24" i="11" s="1"/>
  <c r="Q24" i="11" s="1"/>
  <c r="M23" i="11"/>
  <c r="P23" i="11" s="1"/>
  <c r="S23" i="11" s="1"/>
  <c r="L23" i="11"/>
  <c r="O23" i="11" s="1"/>
  <c r="R23" i="11" s="1"/>
  <c r="K23" i="11"/>
  <c r="N23" i="11" s="1"/>
  <c r="Q23" i="11" s="1"/>
  <c r="M22" i="11"/>
  <c r="P22" i="11" s="1"/>
  <c r="S22" i="11" s="1"/>
  <c r="L22" i="11"/>
  <c r="O22" i="11" s="1"/>
  <c r="R22" i="11" s="1"/>
  <c r="K22" i="11"/>
  <c r="N22" i="11" s="1"/>
  <c r="Q22" i="11" s="1"/>
  <c r="M21" i="11"/>
  <c r="P21" i="11" s="1"/>
  <c r="S21" i="11" s="1"/>
  <c r="L21" i="11"/>
  <c r="O21" i="11" s="1"/>
  <c r="R21" i="11" s="1"/>
  <c r="K21" i="11"/>
  <c r="N21" i="11" s="1"/>
  <c r="Q21" i="11" s="1"/>
  <c r="M20" i="11"/>
  <c r="P20" i="11" s="1"/>
  <c r="S20" i="11" s="1"/>
  <c r="L20" i="11"/>
  <c r="O20" i="11" s="1"/>
  <c r="R20" i="11" s="1"/>
  <c r="K20" i="11"/>
  <c r="N20" i="11" s="1"/>
  <c r="Q20" i="11" s="1"/>
  <c r="M19" i="11"/>
  <c r="P19" i="11" s="1"/>
  <c r="S19" i="11" s="1"/>
  <c r="L19" i="11"/>
  <c r="O19" i="11" s="1"/>
  <c r="R19" i="11" s="1"/>
  <c r="K19" i="11"/>
  <c r="N19" i="11" s="1"/>
  <c r="Q19" i="11" s="1"/>
  <c r="M18" i="11"/>
  <c r="P18" i="11" s="1"/>
  <c r="S18" i="11" s="1"/>
  <c r="L18" i="11"/>
  <c r="O18" i="11" s="1"/>
  <c r="R18" i="11" s="1"/>
  <c r="K18" i="11"/>
  <c r="N18" i="11" s="1"/>
  <c r="Q18" i="11" s="1"/>
  <c r="M17" i="11"/>
  <c r="P17" i="11" s="1"/>
  <c r="S17" i="11" s="1"/>
  <c r="L17" i="11"/>
  <c r="O17" i="11" s="1"/>
  <c r="R17" i="11" s="1"/>
  <c r="K17" i="11"/>
  <c r="N17" i="11" s="1"/>
  <c r="Q17" i="11" s="1"/>
  <c r="M16" i="11"/>
  <c r="P16" i="11" s="1"/>
  <c r="S16" i="11" s="1"/>
  <c r="L16" i="11"/>
  <c r="O16" i="11" s="1"/>
  <c r="R16" i="11" s="1"/>
  <c r="K16" i="11"/>
  <c r="N16" i="11" s="1"/>
  <c r="Q16" i="11" s="1"/>
  <c r="M12" i="11"/>
  <c r="P12" i="11" s="1"/>
  <c r="S12" i="11" s="1"/>
  <c r="L12" i="11"/>
  <c r="O12" i="11" s="1"/>
  <c r="R12" i="11" s="1"/>
  <c r="N12" i="11"/>
  <c r="Q12" i="11" s="1"/>
  <c r="M14" i="11"/>
  <c r="P14" i="11" s="1"/>
  <c r="S14" i="11" s="1"/>
  <c r="L14" i="11"/>
  <c r="O14" i="11" s="1"/>
  <c r="R14" i="11" s="1"/>
  <c r="K14" i="11"/>
  <c r="N14" i="11" s="1"/>
  <c r="Q14" i="11" s="1"/>
  <c r="M13" i="11"/>
  <c r="P13" i="11" s="1"/>
  <c r="S13" i="11" s="1"/>
  <c r="L13" i="11"/>
  <c r="O13" i="11" s="1"/>
  <c r="R13" i="11" s="1"/>
  <c r="K13" i="11"/>
  <c r="N13" i="11" s="1"/>
  <c r="Q13" i="11" s="1"/>
  <c r="M9" i="11"/>
  <c r="P9" i="11" s="1"/>
  <c r="S9" i="11" s="1"/>
  <c r="L9" i="11"/>
  <c r="O9" i="11" s="1"/>
  <c r="R9" i="11" s="1"/>
  <c r="K9" i="11"/>
  <c r="N9" i="11" s="1"/>
  <c r="Q9" i="11" s="1"/>
  <c r="M15" i="11"/>
  <c r="P15" i="11" s="1"/>
  <c r="S15" i="11" s="1"/>
  <c r="L15" i="11"/>
  <c r="O15" i="11" s="1"/>
  <c r="R15" i="11" s="1"/>
  <c r="K15" i="11"/>
  <c r="N15" i="11" s="1"/>
  <c r="Q15" i="11" s="1"/>
  <c r="M11" i="11"/>
  <c r="P11" i="11" s="1"/>
  <c r="S11" i="11" s="1"/>
  <c r="L11" i="11"/>
  <c r="O11" i="11" s="1"/>
  <c r="R11" i="11" s="1"/>
  <c r="N11" i="11"/>
  <c r="Q11" i="11" s="1"/>
  <c r="M10" i="11"/>
  <c r="P10" i="11" s="1"/>
  <c r="S10" i="11" s="1"/>
  <c r="O10" i="11"/>
  <c r="R10" i="11" s="1"/>
  <c r="N10" i="11"/>
  <c r="Q10" i="11" s="1"/>
  <c r="Z10" i="11" l="1"/>
  <c r="C5" i="15" s="1"/>
  <c r="U10" i="11"/>
  <c r="X10" i="11" s="1"/>
  <c r="T55" i="11"/>
  <c r="W55" i="11" s="1"/>
  <c r="V10" i="11"/>
  <c r="Y10" i="11" s="1"/>
  <c r="B5" i="15" s="1"/>
  <c r="T34" i="11"/>
  <c r="W34" i="11" s="1"/>
  <c r="V23" i="11"/>
  <c r="Y23" i="11" s="1"/>
  <c r="B18" i="15" s="1"/>
  <c r="V27" i="11"/>
  <c r="Y27" i="11" s="1"/>
  <c r="B22" i="15" s="1"/>
  <c r="V30" i="11"/>
  <c r="Y30" i="11" s="1"/>
  <c r="T37" i="11"/>
  <c r="W37" i="11" s="1"/>
  <c r="Z46" i="11"/>
  <c r="U46" i="11"/>
  <c r="X46" i="11" s="1"/>
  <c r="V49" i="11"/>
  <c r="Y49" i="11" s="1"/>
  <c r="T52" i="11"/>
  <c r="W52" i="11" s="1"/>
  <c r="V55" i="11"/>
  <c r="Y55" i="11" s="1"/>
  <c r="V58" i="11"/>
  <c r="Y58" i="11" s="1"/>
  <c r="V63" i="11"/>
  <c r="Y63" i="11" s="1"/>
  <c r="T30" i="11"/>
  <c r="W30" i="11" s="1"/>
  <c r="U49" i="11"/>
  <c r="X49" i="11" s="1"/>
  <c r="Z49" i="11"/>
  <c r="T18" i="11"/>
  <c r="W18" i="11" s="1"/>
  <c r="T24" i="11"/>
  <c r="W24" i="11" s="1"/>
  <c r="T27" i="11"/>
  <c r="W27" i="11" s="1"/>
  <c r="T31" i="11"/>
  <c r="W31" i="11" s="1"/>
  <c r="U37" i="11"/>
  <c r="X37" i="11" s="1"/>
  <c r="Z37" i="11"/>
  <c r="V40" i="11"/>
  <c r="Y40" i="11" s="1"/>
  <c r="V43" i="11"/>
  <c r="Y43" i="11" s="1"/>
  <c r="V46" i="11"/>
  <c r="Y46" i="11" s="1"/>
  <c r="T50" i="11"/>
  <c r="W50" i="11" s="1"/>
  <c r="U52" i="11"/>
  <c r="X52" i="11" s="1"/>
  <c r="Z52" i="11"/>
  <c r="T59" i="11"/>
  <c r="W59" i="11" s="1"/>
  <c r="T64" i="11"/>
  <c r="W64" i="11" s="1"/>
  <c r="Z17" i="11"/>
  <c r="C12" i="15" s="1"/>
  <c r="U17" i="11"/>
  <c r="X17" i="11" s="1"/>
  <c r="V36" i="11"/>
  <c r="Y36" i="11" s="1"/>
  <c r="V9" i="11"/>
  <c r="Y9" i="11" s="1"/>
  <c r="B4" i="15" s="1"/>
  <c r="Z24" i="11"/>
  <c r="C19" i="15" s="1"/>
  <c r="U24" i="11"/>
  <c r="X24" i="11" s="1"/>
  <c r="U27" i="11"/>
  <c r="X27" i="11" s="1"/>
  <c r="Z27" i="11"/>
  <c r="C22" i="15" s="1"/>
  <c r="V37" i="11"/>
  <c r="Y37" i="11" s="1"/>
  <c r="U56" i="11"/>
  <c r="X56" i="11" s="1"/>
  <c r="Z56" i="11"/>
  <c r="U59" i="11"/>
  <c r="X59" i="11" s="1"/>
  <c r="Z59" i="11"/>
  <c r="Z64" i="11"/>
  <c r="U64" i="11"/>
  <c r="X64" i="11" s="1"/>
  <c r="V61" i="11"/>
  <c r="Y61" i="11" s="1"/>
  <c r="U30" i="11"/>
  <c r="X30" i="11" s="1"/>
  <c r="Z30" i="11"/>
  <c r="T40" i="11"/>
  <c r="W40" i="11" s="1"/>
  <c r="V17" i="11"/>
  <c r="Y17" i="11" s="1"/>
  <c r="B12" i="15" s="1"/>
  <c r="T21" i="11"/>
  <c r="W21" i="11" s="1"/>
  <c r="Z34" i="11"/>
  <c r="U34" i="11"/>
  <c r="X34" i="11" s="1"/>
  <c r="T11" i="11"/>
  <c r="W11" i="11" s="1"/>
  <c r="V12" i="11"/>
  <c r="Y12" i="11" s="1"/>
  <c r="V18" i="11"/>
  <c r="Y18" i="11" s="1"/>
  <c r="V21" i="11"/>
  <c r="Y21" i="11" s="1"/>
  <c r="B16" i="15" s="1"/>
  <c r="V24" i="11"/>
  <c r="Y24" i="11" s="1"/>
  <c r="B19" i="15" s="1"/>
  <c r="T28" i="11"/>
  <c r="W28" i="11" s="1"/>
  <c r="V31" i="11"/>
  <c r="Y31" i="11" s="1"/>
  <c r="V34" i="11"/>
  <c r="Y34" i="11" s="1"/>
  <c r="T38" i="11"/>
  <c r="W38" i="11" s="1"/>
  <c r="T41" i="11"/>
  <c r="W41" i="11" s="1"/>
  <c r="U44" i="11"/>
  <c r="X44" i="11" s="1"/>
  <c r="Z44" i="11"/>
  <c r="V50" i="11"/>
  <c r="Y50" i="11" s="1"/>
  <c r="Z53" i="11"/>
  <c r="U53" i="11"/>
  <c r="X53" i="11" s="1"/>
  <c r="V56" i="11"/>
  <c r="Y56" i="11" s="1"/>
  <c r="T62" i="11"/>
  <c r="W62" i="11" s="1"/>
  <c r="T49" i="11"/>
  <c r="W49" i="11" s="1"/>
  <c r="V52" i="11"/>
  <c r="Y52" i="11" s="1"/>
  <c r="T53" i="11"/>
  <c r="W53" i="11" s="1"/>
  <c r="U11" i="11"/>
  <c r="X11" i="11" s="1"/>
  <c r="Z11" i="11"/>
  <c r="T13" i="11"/>
  <c r="W13" i="11" s="1"/>
  <c r="T12" i="11"/>
  <c r="W12" i="11" s="1"/>
  <c r="T25" i="11"/>
  <c r="W25" i="11" s="1"/>
  <c r="Z41" i="11"/>
  <c r="U41" i="11"/>
  <c r="X41" i="11" s="1"/>
  <c r="V44" i="11"/>
  <c r="Y44" i="11" s="1"/>
  <c r="T56" i="11"/>
  <c r="W56" i="11" s="1"/>
  <c r="V59" i="11"/>
  <c r="Y59" i="11" s="1"/>
  <c r="Z62" i="11"/>
  <c r="U62" i="11"/>
  <c r="X62" i="11" s="1"/>
  <c r="V64" i="11"/>
  <c r="Y64" i="11" s="1"/>
  <c r="V39" i="11"/>
  <c r="Y39" i="11" s="1"/>
  <c r="T23" i="11"/>
  <c r="W23" i="11" s="1"/>
  <c r="T61" i="11"/>
  <c r="W61" i="11" s="1"/>
  <c r="T44" i="11"/>
  <c r="W44" i="11" s="1"/>
  <c r="V11" i="11"/>
  <c r="Y11" i="11" s="1"/>
  <c r="B6" i="15" s="1"/>
  <c r="U13" i="11"/>
  <c r="X13" i="11" s="1"/>
  <c r="Z13" i="11"/>
  <c r="T16" i="11"/>
  <c r="W16" i="11" s="1"/>
  <c r="Z19" i="11"/>
  <c r="C14" i="15" s="1"/>
  <c r="U19" i="11"/>
  <c r="X19" i="11" s="1"/>
  <c r="U25" i="11"/>
  <c r="X25" i="11" s="1"/>
  <c r="Z25" i="11"/>
  <c r="C20" i="15" s="1"/>
  <c r="V28" i="11"/>
  <c r="Y28" i="11" s="1"/>
  <c r="U32" i="11"/>
  <c r="X32" i="11" s="1"/>
  <c r="Z32" i="11"/>
  <c r="U35" i="11"/>
  <c r="X35" i="11" s="1"/>
  <c r="Z35" i="11"/>
  <c r="V38" i="11"/>
  <c r="Y38" i="11" s="1"/>
  <c r="U47" i="11"/>
  <c r="X47" i="11" s="1"/>
  <c r="Z47" i="11"/>
  <c r="V53" i="11"/>
  <c r="Y53" i="11" s="1"/>
  <c r="T57" i="11"/>
  <c r="W57" i="11" s="1"/>
  <c r="T60" i="11"/>
  <c r="W60" i="11" s="1"/>
  <c r="T65" i="11"/>
  <c r="W65" i="11" s="1"/>
  <c r="V14" i="11"/>
  <c r="Y14" i="11" s="1"/>
  <c r="T43" i="11"/>
  <c r="W43" i="11" s="1"/>
  <c r="Z55" i="11"/>
  <c r="U55" i="11"/>
  <c r="X55" i="11" s="1"/>
  <c r="Z50" i="11"/>
  <c r="U50" i="11"/>
  <c r="X50" i="11" s="1"/>
  <c r="T35" i="11"/>
  <c r="W35" i="11" s="1"/>
  <c r="T15" i="11"/>
  <c r="W15" i="11" s="1"/>
  <c r="V13" i="11"/>
  <c r="Y13" i="11" s="1"/>
  <c r="Z16" i="11"/>
  <c r="C11" i="15" s="1"/>
  <c r="U16" i="11"/>
  <c r="X16" i="11" s="1"/>
  <c r="V19" i="11"/>
  <c r="Y19" i="11" s="1"/>
  <c r="B14" i="15" s="1"/>
  <c r="V22" i="11"/>
  <c r="Y22" i="11" s="1"/>
  <c r="B17" i="15" s="1"/>
  <c r="V25" i="11"/>
  <c r="Y25" i="11" s="1"/>
  <c r="B20" i="15" s="1"/>
  <c r="T29" i="11"/>
  <c r="W29" i="11" s="1"/>
  <c r="V32" i="11"/>
  <c r="Y32" i="11" s="1"/>
  <c r="V41" i="11"/>
  <c r="Y41" i="11" s="1"/>
  <c r="Z45" i="11"/>
  <c r="U45" i="11"/>
  <c r="X45" i="11" s="1"/>
  <c r="V47" i="11"/>
  <c r="Y47" i="11" s="1"/>
  <c r="V51" i="11"/>
  <c r="Y51" i="11" s="1"/>
  <c r="T54" i="11"/>
  <c r="W54" i="11" s="1"/>
  <c r="Z57" i="11"/>
  <c r="U57" i="11"/>
  <c r="X57" i="11" s="1"/>
  <c r="Z60" i="11"/>
  <c r="U60" i="11"/>
  <c r="X60" i="11" s="1"/>
  <c r="Z65" i="11"/>
  <c r="U65" i="11"/>
  <c r="X65" i="11" s="1"/>
  <c r="V20" i="11"/>
  <c r="Y20" i="11" s="1"/>
  <c r="B15" i="15" s="1"/>
  <c r="T14" i="11"/>
  <c r="W14" i="11" s="1"/>
  <c r="U63" i="11"/>
  <c r="X63" i="11" s="1"/>
  <c r="Z63" i="11"/>
  <c r="U18" i="11"/>
  <c r="X18" i="11" s="1"/>
  <c r="Z18" i="11"/>
  <c r="U40" i="11"/>
  <c r="X40" i="11" s="1"/>
  <c r="Z40" i="11"/>
  <c r="Z28" i="11"/>
  <c r="U28" i="11"/>
  <c r="X28" i="11" s="1"/>
  <c r="Z15" i="11"/>
  <c r="C8" i="15" s="1"/>
  <c r="U15" i="11"/>
  <c r="X15" i="11" s="1"/>
  <c r="T19" i="11"/>
  <c r="W19" i="11" s="1"/>
  <c r="Z22" i="11"/>
  <c r="C17" i="15" s="1"/>
  <c r="U22" i="11"/>
  <c r="X22" i="11" s="1"/>
  <c r="T26" i="11"/>
  <c r="W26" i="11" s="1"/>
  <c r="Z29" i="11"/>
  <c r="U29" i="11"/>
  <c r="X29" i="11" s="1"/>
  <c r="T32" i="11"/>
  <c r="W32" i="11" s="1"/>
  <c r="V35" i="11"/>
  <c r="Y35" i="11" s="1"/>
  <c r="Z39" i="11"/>
  <c r="U39" i="11"/>
  <c r="X39" i="11" s="1"/>
  <c r="T42" i="11"/>
  <c r="W42" i="11" s="1"/>
  <c r="V45" i="11"/>
  <c r="Y45" i="11" s="1"/>
  <c r="T48" i="11"/>
  <c r="W48" i="11" s="1"/>
  <c r="T51" i="11"/>
  <c r="W51" i="11" s="1"/>
  <c r="U54" i="11"/>
  <c r="X54" i="11" s="1"/>
  <c r="Z54" i="11"/>
  <c r="V57" i="11"/>
  <c r="Y57" i="11" s="1"/>
  <c r="V60" i="11"/>
  <c r="Y60" i="11" s="1"/>
  <c r="Z9" i="11"/>
  <c r="C4" i="15" s="1"/>
  <c r="F4" i="15" s="1"/>
  <c r="U9" i="11"/>
  <c r="X9" i="11" s="1"/>
  <c r="V33" i="11"/>
  <c r="Y33" i="11" s="1"/>
  <c r="Z58" i="11"/>
  <c r="U58" i="11"/>
  <c r="X58" i="11" s="1"/>
  <c r="Z14" i="11"/>
  <c r="U14" i="11"/>
  <c r="X14" i="11" s="1"/>
  <c r="T47" i="11"/>
  <c r="W47" i="11" s="1"/>
  <c r="Z38" i="11"/>
  <c r="U38" i="11"/>
  <c r="X38" i="11" s="1"/>
  <c r="V15" i="11"/>
  <c r="Y15" i="11" s="1"/>
  <c r="B8" i="15" s="1"/>
  <c r="V16" i="11"/>
  <c r="Y16" i="11" s="1"/>
  <c r="B11" i="15" s="1"/>
  <c r="T20" i="11"/>
  <c r="W20" i="11" s="1"/>
  <c r="Z26" i="11"/>
  <c r="C21" i="15" s="1"/>
  <c r="U26" i="11"/>
  <c r="X26" i="11" s="1"/>
  <c r="T33" i="11"/>
  <c r="W33" i="11" s="1"/>
  <c r="T36" i="11"/>
  <c r="W36" i="11" s="1"/>
  <c r="U42" i="11"/>
  <c r="X42" i="11" s="1"/>
  <c r="Z42" i="11"/>
  <c r="T45" i="11"/>
  <c r="W45" i="11" s="1"/>
  <c r="Z48" i="11"/>
  <c r="U48" i="11"/>
  <c r="X48" i="11" s="1"/>
  <c r="Z51" i="11"/>
  <c r="U51" i="11"/>
  <c r="X51" i="11" s="1"/>
  <c r="T58" i="11"/>
  <c r="W58" i="11" s="1"/>
  <c r="V65" i="11"/>
  <c r="Y65" i="11" s="1"/>
  <c r="T63" i="11"/>
  <c r="W63" i="11" s="1"/>
  <c r="Z43" i="11"/>
  <c r="U43" i="11"/>
  <c r="X43" i="11" s="1"/>
  <c r="Z21" i="11"/>
  <c r="C16" i="15" s="1"/>
  <c r="U21" i="11"/>
  <c r="X21" i="11" s="1"/>
  <c r="U12" i="11"/>
  <c r="X12" i="11" s="1"/>
  <c r="Z12" i="11"/>
  <c r="Z31" i="11"/>
  <c r="U31" i="11"/>
  <c r="X31" i="11" s="1"/>
  <c r="T22" i="11"/>
  <c r="W22" i="11" s="1"/>
  <c r="T10" i="11"/>
  <c r="W10" i="11" s="1"/>
  <c r="T9" i="11"/>
  <c r="W9" i="11" s="1"/>
  <c r="T17" i="11"/>
  <c r="W17" i="11" s="1"/>
  <c r="U20" i="11"/>
  <c r="X20" i="11" s="1"/>
  <c r="Z20" i="11"/>
  <c r="C15" i="15" s="1"/>
  <c r="U23" i="11"/>
  <c r="X23" i="11" s="1"/>
  <c r="Z23" i="11"/>
  <c r="C18" i="15" s="1"/>
  <c r="V26" i="11"/>
  <c r="Y26" i="11" s="1"/>
  <c r="B21" i="15" s="1"/>
  <c r="V29" i="11"/>
  <c r="Y29" i="11" s="1"/>
  <c r="Z33" i="11"/>
  <c r="U33" i="11"/>
  <c r="X33" i="11" s="1"/>
  <c r="Z36" i="11"/>
  <c r="U36" i="11"/>
  <c r="X36" i="11" s="1"/>
  <c r="T39" i="11"/>
  <c r="W39" i="11" s="1"/>
  <c r="V42" i="11"/>
  <c r="Y42" i="11" s="1"/>
  <c r="T46" i="11"/>
  <c r="W46" i="11" s="1"/>
  <c r="V48" i="11"/>
  <c r="Y48" i="11" s="1"/>
  <c r="V54" i="11"/>
  <c r="Y54" i="11" s="1"/>
  <c r="U61" i="11"/>
  <c r="X61" i="11" s="1"/>
  <c r="Z61" i="11"/>
  <c r="V62" i="11"/>
  <c r="Y62" i="11" s="1"/>
  <c r="F8" i="15" l="1"/>
  <c r="B23" i="15"/>
  <c r="B7" i="15"/>
  <c r="C23" i="15"/>
  <c r="C7" i="15"/>
  <c r="F11" i="15"/>
  <c r="F12" i="15"/>
  <c r="F21" i="15"/>
  <c r="F23" i="15"/>
  <c r="C6" i="15"/>
  <c r="F6" i="15" s="1"/>
  <c r="F14" i="15"/>
  <c r="F20" i="15"/>
  <c r="F22" i="15"/>
  <c r="F15" i="15"/>
  <c r="F5" i="15"/>
  <c r="F18" i="15"/>
  <c r="F19" i="15"/>
  <c r="F17" i="15"/>
  <c r="F16" i="15"/>
  <c r="Z6" i="11"/>
  <c r="H4" i="11" s="1"/>
  <c r="Y6" i="11"/>
  <c r="AA59" i="11"/>
  <c r="AA11" i="11"/>
  <c r="AA41" i="11"/>
  <c r="AA54" i="11"/>
  <c r="AA34" i="11"/>
  <c r="AA48" i="11"/>
  <c r="AA46" i="11"/>
  <c r="AA62" i="11"/>
  <c r="AA32" i="11"/>
  <c r="AA33" i="11"/>
  <c r="AA51" i="11"/>
  <c r="AA45" i="11"/>
  <c r="AA25" i="11"/>
  <c r="D20" i="15" s="1"/>
  <c r="AA17" i="11"/>
  <c r="D12" i="15" s="1"/>
  <c r="AA63" i="11"/>
  <c r="AA56" i="11"/>
  <c r="AA37" i="11"/>
  <c r="AA58" i="11"/>
  <c r="AA60" i="11"/>
  <c r="AA65" i="11"/>
  <c r="AA47" i="11"/>
  <c r="AA13" i="11"/>
  <c r="AA15" i="11"/>
  <c r="D8" i="15" s="1"/>
  <c r="AA52" i="11"/>
  <c r="AA29" i="11"/>
  <c r="AA55" i="11"/>
  <c r="AA38" i="11"/>
  <c r="AA31" i="11"/>
  <c r="AA44" i="11"/>
  <c r="AA39" i="11"/>
  <c r="AA36" i="11"/>
  <c r="AA43" i="11"/>
  <c r="AA42" i="11"/>
  <c r="AA40" i="11"/>
  <c r="AA61" i="11"/>
  <c r="AA64" i="11"/>
  <c r="AA50" i="11"/>
  <c r="AA14" i="11"/>
  <c r="AA27" i="11"/>
  <c r="D22" i="15" s="1"/>
  <c r="AA23" i="11"/>
  <c r="D18" i="15" s="1"/>
  <c r="AA24" i="11"/>
  <c r="D19" i="15" s="1"/>
  <c r="AA28" i="11"/>
  <c r="AA21" i="11"/>
  <c r="D16" i="15" s="1"/>
  <c r="AA19" i="11"/>
  <c r="D14" i="15" s="1"/>
  <c r="AA18" i="11"/>
  <c r="AA26" i="11"/>
  <c r="D21" i="15" s="1"/>
  <c r="AA20" i="11"/>
  <c r="D15" i="15" s="1"/>
  <c r="AA12" i="11"/>
  <c r="AA9" i="11"/>
  <c r="D4" i="15" s="1"/>
  <c r="AA10" i="11"/>
  <c r="D5" i="15" s="1"/>
  <c r="AA35" i="11"/>
  <c r="AA49" i="11"/>
  <c r="AA16" i="11"/>
  <c r="D11" i="15" s="1"/>
  <c r="AA53" i="11"/>
  <c r="AA22" i="11"/>
  <c r="D17" i="15" s="1"/>
  <c r="AA30" i="11"/>
  <c r="AA57" i="11"/>
  <c r="D23" i="15" l="1"/>
  <c r="D7" i="15"/>
  <c r="F7" i="15"/>
  <c r="D6" i="15"/>
  <c r="AA6" i="11"/>
  <c r="H2" i="11" l="1"/>
  <c r="H3" i="11" l="1"/>
  <c r="H5" i="11"/>
  <c r="H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Ailsa Kay</author>
  </authors>
  <commentList>
    <comment ref="AE8" authorId="0" shapeId="0" xr:uid="{F12FABEA-409B-460B-A3D6-3C9C9114102B}">
      <text>
        <r>
          <rPr>
            <b/>
            <sz val="9"/>
            <color indexed="81"/>
            <rFont val="Tahoma"/>
            <family val="2"/>
          </rPr>
          <t>Ailsa Kay:</t>
        </r>
        <r>
          <rPr>
            <sz val="9"/>
            <color indexed="81"/>
            <rFont val="Tahoma"/>
            <family val="2"/>
          </rPr>
          <t xml:space="preserve">
Enter building, room # (if located at Guelph)</t>
        </r>
      </text>
    </comment>
    <comment ref="AF8" authorId="0" shapeId="0" xr:uid="{811090EF-E4D6-4948-B6D2-6177F9C45B37}">
      <text>
        <r>
          <rPr>
            <b/>
            <sz val="9"/>
            <color indexed="81"/>
            <rFont val="Tahoma"/>
            <family val="2"/>
          </rPr>
          <t>Ailsa Kay:</t>
        </r>
        <r>
          <rPr>
            <sz val="9"/>
            <color indexed="81"/>
            <rFont val="Tahoma"/>
            <family val="2"/>
          </rPr>
          <t xml:space="preserve">
for multi-institutional projects, enter partner institution</t>
        </r>
      </text>
    </comment>
  </commentList>
</comments>
</file>

<file path=xl/sharedStrings.xml><?xml version="1.0" encoding="utf-8"?>
<sst xmlns="http://schemas.openxmlformats.org/spreadsheetml/2006/main" count="200" uniqueCount="143">
  <si>
    <t>Description</t>
  </si>
  <si>
    <t>Currency Exchange Factor</t>
  </si>
  <si>
    <t>List Price</t>
  </si>
  <si>
    <t>Academic Price</t>
  </si>
  <si>
    <t>CFI Price</t>
  </si>
  <si>
    <t>Cdn. List Price</t>
  </si>
  <si>
    <t>Cdn. Academic Price</t>
  </si>
  <si>
    <t>Cdn. CFI Price</t>
  </si>
  <si>
    <t>Extension</t>
  </si>
  <si>
    <t>Total</t>
  </si>
  <si>
    <t>In Kind</t>
  </si>
  <si>
    <t>Total Project Cost</t>
  </si>
  <si>
    <t>Quote #</t>
  </si>
  <si>
    <t>HST @ 3.41% for all items</t>
  </si>
  <si>
    <t xml:space="preserve">Project # </t>
  </si>
  <si>
    <t>Inflation @ 5%</t>
  </si>
  <si>
    <t>Qty</t>
  </si>
  <si>
    <t>Planned Purchase Year</t>
  </si>
  <si>
    <t>YOUR CFI PROJECT #</t>
  </si>
  <si>
    <t>Type (choose from dropdown)</t>
  </si>
  <si>
    <t>Partner Institution</t>
  </si>
  <si>
    <t>LOCATION</t>
  </si>
  <si>
    <t>Financial resources for operation and maintenance</t>
  </si>
  <si>
    <t>Operation and maintenance budget summary</t>
  </si>
  <si>
    <t>Year 1</t>
  </si>
  <si>
    <t>Year 2</t>
  </si>
  <si>
    <t>Year 3</t>
  </si>
  <si>
    <t>Year 4</t>
  </si>
  <si>
    <t>Year 5</t>
  </si>
  <si>
    <t>Personnel</t>
  </si>
  <si>
    <t>Supplies</t>
  </si>
  <si>
    <t>Maintenance and Repairs</t>
  </si>
  <si>
    <t>Services</t>
  </si>
  <si>
    <t>Other</t>
  </si>
  <si>
    <t>Institution (if not Guelph)</t>
  </si>
  <si>
    <t>Lab Technician @ $40/hr (10hrs/week)</t>
  </si>
  <si>
    <t>FUNDING SOURCES (Choose from dropdown)</t>
  </si>
  <si>
    <t>Institutional contributions</t>
  </si>
  <si>
    <t>Other organizations</t>
  </si>
  <si>
    <t>User fees</t>
  </si>
  <si>
    <t xml:space="preserve">Researcher: </t>
  </si>
  <si>
    <t>YOUR NAME</t>
  </si>
  <si>
    <t>Maximum CFI allocation</t>
  </si>
  <si>
    <t xml:space="preserve">Application Round: </t>
  </si>
  <si>
    <t>eg. June 2024</t>
  </si>
  <si>
    <t>Funding Summary (CFI max $):</t>
  </si>
  <si>
    <t>Institutional</t>
  </si>
  <si>
    <t>Total Sources must equal Total Costs</t>
  </si>
  <si>
    <t>Total Costs</t>
  </si>
  <si>
    <t>Total Sources</t>
  </si>
  <si>
    <t>total</t>
  </si>
  <si>
    <t>Suppliers in-kind</t>
  </si>
  <si>
    <t>MCU cash</t>
  </si>
  <si>
    <t>CFI cash</t>
  </si>
  <si>
    <r>
      <t xml:space="preserve"> U of G rate </t>
    </r>
    <r>
      <rPr>
        <b/>
        <sz val="10"/>
        <rFont val="Arial"/>
        <family val="2"/>
      </rPr>
      <t>must</t>
    </r>
    <r>
      <rPr>
        <sz val="10"/>
        <rFont val="Arial"/>
        <family val="2"/>
      </rPr>
      <t xml:space="preserve"> be used. Click link below.</t>
    </r>
  </si>
  <si>
    <t>TOTAL CASH</t>
  </si>
  <si>
    <t>TOTAL IN-KIND</t>
  </si>
  <si>
    <t>TOTAL PROJECT COST</t>
  </si>
  <si>
    <t>LINE ITEM</t>
  </si>
  <si>
    <t xml:space="preserve"> CASH</t>
  </si>
  <si>
    <t>IN-KIND</t>
  </si>
  <si>
    <t>PROJECT COST</t>
  </si>
  <si>
    <t>CHECK</t>
  </si>
  <si>
    <t>Lease of equipment</t>
  </si>
  <si>
    <t>Travel</t>
  </si>
  <si>
    <t>Components</t>
  </si>
  <si>
    <t>Software</t>
  </si>
  <si>
    <t>Equipment</t>
  </si>
  <si>
    <t>Vendor equipment name from quote (e.g. ZEISS LSM 980)</t>
  </si>
  <si>
    <r>
      <t xml:space="preserve">COMPLETE </t>
    </r>
    <r>
      <rPr>
        <b/>
        <u/>
        <sz val="16"/>
        <color rgb="FF0000FF"/>
        <rFont val="Arial"/>
        <family val="2"/>
      </rPr>
      <t>ONLY</t>
    </r>
    <r>
      <rPr>
        <b/>
        <sz val="16"/>
        <color rgb="FF0000FF"/>
        <rFont val="Arial"/>
        <family val="2"/>
      </rPr>
      <t xml:space="preserve"> COLUMNS HEADED IN BLUE (A-J;AB-AF).  </t>
    </r>
  </si>
  <si>
    <t>CFI equipment name as it will appear in Section 3 "Infrastructure" (e.g. confocal microscope)</t>
  </si>
  <si>
    <t>You will enter the annual totals in CAMS, in the Operations and Maintenance Table (in the Project Module)</t>
  </si>
  <si>
    <t>EXPENSE TYPE (choose from dropdown)</t>
  </si>
  <si>
    <t>If "other" selected, please specify expense here</t>
  </si>
  <si>
    <t>If "other" selected, please specify funding source here</t>
  </si>
  <si>
    <t>Rows 7 and 12 contain example or instruction, please delete content</t>
  </si>
  <si>
    <t xml:space="preserve">e.g. IOF </t>
  </si>
  <si>
    <t>Total IOF available = (CFI $ *30%)*60%</t>
  </si>
  <si>
    <t>You have ten years to spend your IOF contribution.</t>
  </si>
  <si>
    <t>Sub-group # (if your suite includes sub-groups of items, enter here as, e.g. 1.a)</t>
  </si>
  <si>
    <t>2.a</t>
  </si>
  <si>
    <t>3.a</t>
  </si>
  <si>
    <t>5.b</t>
  </si>
  <si>
    <t>1.a</t>
  </si>
  <si>
    <t>20.a</t>
  </si>
  <si>
    <t>4.a</t>
  </si>
  <si>
    <t>Row Labels</t>
  </si>
  <si>
    <t>(blank)</t>
  </si>
  <si>
    <t>Grand Total</t>
  </si>
  <si>
    <t>Sum of CFI Price5</t>
  </si>
  <si>
    <t>Sum of In Kind</t>
  </si>
  <si>
    <t>Sum of Total Project Cost</t>
  </si>
  <si>
    <t>Suite # (as it appears in Section 3 "Infrastructure")</t>
  </si>
  <si>
    <t>Coding for institutional contribution:</t>
  </si>
  <si>
    <t>College</t>
  </si>
  <si>
    <t>Dept</t>
  </si>
  <si>
    <t>GPR</t>
  </si>
  <si>
    <t>Supplier Name</t>
  </si>
  <si>
    <t>CFI Budget Template Overview and Instructions</t>
  </si>
  <si>
    <r>
      <t xml:space="preserve">The </t>
    </r>
    <r>
      <rPr>
        <b/>
        <sz val="12"/>
        <rFont val="Arial"/>
        <family val="2"/>
      </rPr>
      <t xml:space="preserve">Budget Items </t>
    </r>
    <r>
      <rPr>
        <sz val="12"/>
        <rFont val="Arial"/>
        <family val="2"/>
      </rPr>
      <t xml:space="preserve">tab is coded to produce  totals of CFI, MCU, vendor, and institutional contributions. </t>
    </r>
  </si>
  <si>
    <t>Budget Items - Instructions</t>
  </si>
  <si>
    <t xml:space="preserve">In column C, you will select Equipment Type from a dropdown menu. To enable dropdown, click on the cell.  </t>
  </si>
  <si>
    <t xml:space="preserve">Rows 9-15 are populated with sample data.  Please delete the data. </t>
  </si>
  <si>
    <t>QWER</t>
  </si>
  <si>
    <t>UUU</t>
  </si>
  <si>
    <t>TTT</t>
  </si>
  <si>
    <t>VVV</t>
  </si>
  <si>
    <t xml:space="preserve">Enter each item of equipment on a separate line, populating columns A-J and AB-AF as directed.  </t>
  </si>
  <si>
    <t xml:space="preserve">To see the equipment organized by suite or subgroup, or by vendor or partner, click  the down arrow in the column header to sort or filter the data.  </t>
  </si>
  <si>
    <t>Once all items are listed, with all columns A-J and AB-AF completed,</t>
  </si>
  <si>
    <t xml:space="preserve">Enter your name,  Project #, and max CFI $ (as approved by your ADR) where indicated in the Budget Items sheet.  (delete the example figure given) </t>
  </si>
  <si>
    <t>Review the totals at the top of the Budget Items tab to identify any shortfall.  This shortfall will be listed as "institutonal contribution" and account coding is required to cover it.</t>
  </si>
  <si>
    <t xml:space="preserve">Review the budget summary by suite. These amounts will be added to the "Infrastructure" section of the proposal. </t>
  </si>
  <si>
    <t>services abab</t>
  </si>
  <si>
    <t>repairs ccccc</t>
  </si>
  <si>
    <t>supplies dodododo</t>
  </si>
  <si>
    <t>repairs ttt</t>
  </si>
  <si>
    <t>services xxx</t>
  </si>
  <si>
    <t>no data</t>
  </si>
  <si>
    <t>Sum of Year 1</t>
  </si>
  <si>
    <t>Sum of Year 2</t>
  </si>
  <si>
    <t>Sum of Year 3</t>
  </si>
  <si>
    <t>Sum of Year 4</t>
  </si>
  <si>
    <t>Sum of Year 5</t>
  </si>
  <si>
    <t>Sum of total</t>
  </si>
  <si>
    <t xml:space="preserve">Enter all Operations and Maintance costs and revenue sources by type for each year.  </t>
  </si>
  <si>
    <t>Provide as much description as you need to keep track of these items</t>
  </si>
  <si>
    <t>Include descriptions and totals in the Operations and Maintenance section of the proposal.</t>
  </si>
  <si>
    <t>IOF is calculated automatically based on the total CFI project amount</t>
  </si>
  <si>
    <t xml:space="preserve">Add as many items as needed to calculate totals for each subcategory.  </t>
  </si>
  <si>
    <t>Total revenues and costs should balance.  If they do not, you will see a "FALSE" flag next to totals.</t>
  </si>
  <si>
    <t xml:space="preserve"> Overview</t>
  </si>
  <si>
    <r>
      <t xml:space="preserve">It will also automatically provide  a summary by  "Line Item" (also called "Suite"). See </t>
    </r>
    <r>
      <rPr>
        <b/>
        <sz val="12"/>
        <rFont val="Arial"/>
        <family val="2"/>
      </rPr>
      <t>Budget Summary</t>
    </r>
    <r>
      <rPr>
        <sz val="12"/>
        <rFont val="Arial"/>
        <family val="2"/>
      </rPr>
      <t xml:space="preserve"> Tab. </t>
    </r>
  </si>
  <si>
    <t>G</t>
  </si>
  <si>
    <t>M</t>
  </si>
  <si>
    <t>T</t>
  </si>
  <si>
    <t>O</t>
  </si>
  <si>
    <t xml:space="preserve">M </t>
  </si>
  <si>
    <t>Operations and Maintenance - Instructions</t>
  </si>
  <si>
    <r>
      <t xml:space="preserve">The </t>
    </r>
    <r>
      <rPr>
        <b/>
        <sz val="12"/>
        <rFont val="Arial"/>
        <family val="2"/>
      </rPr>
      <t xml:space="preserve">Operations and Maintenance </t>
    </r>
    <r>
      <rPr>
        <sz val="12"/>
        <rFont val="Arial"/>
        <family val="2"/>
      </rPr>
      <t xml:space="preserve">tab is coded to produce totals for costs and revenues.  </t>
    </r>
  </si>
  <si>
    <t>Once the O&amp;M sheet is complete, RSO will provide the pivot on request. (See O&amp;M pivot example)</t>
  </si>
  <si>
    <t>Once the Budget Items sheet  is completed, submit this workbook budget to RFS.  They will create pivot tables to organize data by suite/subgroup or by institution, as needed. (See budget pivot example)</t>
  </si>
  <si>
    <t xml:space="preserve">To move equipment items from one suite or subgroups into another, simply change the number in the suite or subgroup column (rather than cut/pasting or moving the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</si>
</sst>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409]mmmm\-yy;@"/>
  </numFmts>
  <fonts count="23" x14ac:knownFonts="1">
    <font>
      <sz val="10"/>
      <name val="Arial"/>
    </font>
    <font>
      <sz val="10"/>
      <name val="Arial"/>
      <family val="2"/>
    </font>
    <font>
      <b/>
      <sz val="10"/>
      <name val="Arial"/>
      <family val="2"/>
    </font>
    <font>
      <sz val="10"/>
      <name val="Arial"/>
      <family val="2"/>
    </font>
    <font>
      <sz val="10"/>
      <name val="Arial"/>
      <family val="2"/>
    </font>
    <font>
      <b/>
      <sz val="12"/>
      <name val="Arial"/>
      <family val="2"/>
    </font>
    <font>
      <sz val="12"/>
      <name val="Arial"/>
      <family val="2"/>
    </font>
    <font>
      <sz val="16"/>
      <name val="Arial"/>
      <family val="2"/>
    </font>
    <font>
      <sz val="9"/>
      <color indexed="81"/>
      <name val="Tahoma"/>
      <family val="2"/>
    </font>
    <font>
      <sz val="10"/>
      <color rgb="FFFF0000"/>
      <name val="Arial"/>
      <family val="2"/>
    </font>
    <font>
      <b/>
      <sz val="10"/>
      <color theme="0"/>
      <name val="Arial"/>
      <family val="2"/>
    </font>
    <font>
      <sz val="10"/>
      <color rgb="FF0000FF"/>
      <name val="Arial"/>
      <family val="2"/>
    </font>
    <font>
      <b/>
      <sz val="16"/>
      <color rgb="FF0000FF"/>
      <name val="Arial"/>
      <family val="2"/>
    </font>
    <font>
      <sz val="16"/>
      <color rgb="FF0000FF"/>
      <name val="Arial"/>
      <family val="2"/>
    </font>
    <font>
      <b/>
      <sz val="9"/>
      <color indexed="81"/>
      <name val="Tahoma"/>
      <family val="2"/>
    </font>
    <font>
      <b/>
      <u/>
      <sz val="16"/>
      <color rgb="FF0000FF"/>
      <name val="Arial"/>
      <family val="2"/>
    </font>
    <font>
      <sz val="11"/>
      <color theme="0"/>
      <name val="Calibri"/>
      <family val="2"/>
      <scheme val="minor"/>
    </font>
    <font>
      <b/>
      <sz val="12"/>
      <color theme="4"/>
      <name val="Arial"/>
      <family val="2"/>
    </font>
    <font>
      <b/>
      <sz val="10"/>
      <color rgb="FFFF0000"/>
      <name val="Arial"/>
      <family val="2"/>
    </font>
    <font>
      <u/>
      <sz val="10"/>
      <color theme="10"/>
      <name val="Arial"/>
      <family val="2"/>
    </font>
    <font>
      <b/>
      <sz val="11"/>
      <color theme="0"/>
      <name val="Calibri"/>
      <family val="2"/>
      <scheme val="minor"/>
    </font>
    <font>
      <u/>
      <sz val="10"/>
      <name val="Arial"/>
      <family val="2"/>
    </font>
    <font>
      <sz val="12"/>
      <color rgb="FFFF0000"/>
      <name val="Arial"/>
      <family val="2"/>
    </font>
  </fonts>
  <fills count="12">
    <fill>
      <patternFill patternType="none"/>
    </fill>
    <fill>
      <patternFill patternType="gray125"/>
    </fill>
    <fill>
      <patternFill patternType="solid">
        <fgColor theme="3" tint="0.39997558519241921"/>
        <bgColor indexed="64"/>
      </patternFill>
    </fill>
    <fill>
      <patternFill patternType="solid">
        <fgColor rgb="FF777777"/>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6" fillId="6" borderId="0" applyNumberFormat="0" applyBorder="0" applyAlignment="0" applyProtection="0"/>
    <xf numFmtId="0" fontId="19" fillId="0" borderId="0" applyNumberFormat="0" applyFill="0" applyBorder="0" applyAlignment="0" applyProtection="0"/>
  </cellStyleXfs>
  <cellXfs count="120">
    <xf numFmtId="0" fontId="0" fillId="0" borderId="0" xfId="0"/>
    <xf numFmtId="0" fontId="0" fillId="0" borderId="0" xfId="0" applyProtection="1">
      <protection locked="0"/>
    </xf>
    <xf numFmtId="0" fontId="6" fillId="0" borderId="0" xfId="0" applyFont="1" applyProtection="1">
      <protection locked="0"/>
    </xf>
    <xf numFmtId="3"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wrapText="1"/>
      <protection locked="0"/>
    </xf>
    <xf numFmtId="41" fontId="0" fillId="0" borderId="0" xfId="0" applyNumberFormat="1" applyProtection="1">
      <protection locked="0"/>
    </xf>
    <xf numFmtId="14" fontId="5" fillId="0" borderId="0" xfId="0" applyNumberFormat="1" applyFont="1" applyAlignment="1" applyProtection="1">
      <alignment horizontal="left"/>
      <protection locked="0"/>
    </xf>
    <xf numFmtId="3" fontId="11" fillId="0" borderId="0" xfId="0" applyNumberFormat="1" applyFont="1" applyProtection="1">
      <protection locked="0"/>
    </xf>
    <xf numFmtId="14" fontId="2" fillId="0" borderId="0" xfId="0" applyNumberFormat="1" applyFont="1" applyAlignment="1" applyProtection="1">
      <alignment horizontal="left"/>
      <protection locked="0"/>
    </xf>
    <xf numFmtId="0" fontId="7" fillId="0" borderId="0" xfId="0" applyFont="1" applyProtection="1">
      <protection locked="0"/>
    </xf>
    <xf numFmtId="3" fontId="13" fillId="0" borderId="0" xfId="0" applyNumberFormat="1" applyFont="1" applyProtection="1">
      <protection locked="0"/>
    </xf>
    <xf numFmtId="3" fontId="7" fillId="0" borderId="0" xfId="0" applyNumberFormat="1" applyFont="1" applyProtection="1">
      <protection locked="0"/>
    </xf>
    <xf numFmtId="0" fontId="7" fillId="0" borderId="0" xfId="0" applyFont="1" applyAlignment="1" applyProtection="1">
      <alignment horizontal="center" wrapText="1"/>
      <protection locked="0"/>
    </xf>
    <xf numFmtId="0" fontId="3" fillId="0" borderId="0" xfId="0" applyFont="1" applyProtection="1">
      <protection locked="0"/>
    </xf>
    <xf numFmtId="3" fontId="3" fillId="0" borderId="0" xfId="0" applyNumberFormat="1" applyFont="1" applyProtection="1">
      <protection locked="0"/>
    </xf>
    <xf numFmtId="3" fontId="0" fillId="0" borderId="0" xfId="0" applyNumberFormat="1" applyAlignment="1" applyProtection="1">
      <alignment horizontal="center"/>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3" fontId="0" fillId="0" borderId="0" xfId="0" applyNumberFormat="1" applyAlignment="1" applyProtection="1">
      <alignment horizontal="center" wrapText="1"/>
      <protection locked="0"/>
    </xf>
    <xf numFmtId="2" fontId="0" fillId="0" borderId="0" xfId="0" applyNumberFormat="1" applyAlignment="1" applyProtection="1">
      <alignment horizontal="center" wrapText="1"/>
      <protection locked="0"/>
    </xf>
    <xf numFmtId="0" fontId="3" fillId="0" borderId="0" xfId="0" applyFont="1" applyAlignment="1" applyProtection="1">
      <alignment wrapText="1"/>
      <protection locked="0"/>
    </xf>
    <xf numFmtId="3" fontId="4" fillId="0" borderId="0" xfId="1" applyNumberFormat="1" applyFont="1" applyFill="1" applyBorder="1" applyAlignment="1" applyProtection="1">
      <alignment horizontal="righ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protection locked="0"/>
    </xf>
    <xf numFmtId="0" fontId="3" fillId="0" borderId="0" xfId="0" quotePrefix="1" applyFont="1" applyAlignment="1" applyProtection="1">
      <alignment wrapText="1"/>
      <protection locked="0"/>
    </xf>
    <xf numFmtId="0" fontId="0" fillId="0" borderId="0" xfId="0" applyAlignment="1" applyProtection="1">
      <alignment wrapText="1"/>
      <protection locked="0"/>
    </xf>
    <xf numFmtId="164" fontId="0" fillId="0" borderId="0" xfId="0" applyNumberFormat="1" applyProtection="1">
      <protection locked="0"/>
    </xf>
    <xf numFmtId="3" fontId="2" fillId="0" borderId="0" xfId="0" applyNumberFormat="1" applyFont="1" applyProtection="1">
      <protection locked="0"/>
    </xf>
    <xf numFmtId="3" fontId="2" fillId="5" borderId="0" xfId="0" applyNumberFormat="1" applyFont="1" applyFill="1" applyAlignment="1" applyProtection="1">
      <alignment horizontal="left"/>
      <protection locked="0"/>
    </xf>
    <xf numFmtId="3" fontId="0" fillId="3" borderId="0" xfId="0" applyNumberFormat="1" applyFill="1"/>
    <xf numFmtId="3" fontId="0" fillId="4" borderId="0" xfId="0" applyNumberFormat="1" applyFill="1"/>
    <xf numFmtId="3" fontId="2" fillId="5" borderId="2" xfId="0" applyNumberFormat="1" applyFont="1" applyFill="1" applyBorder="1"/>
    <xf numFmtId="0" fontId="0" fillId="0" borderId="0" xfId="0" applyAlignment="1">
      <alignment horizontal="left"/>
    </xf>
    <xf numFmtId="0" fontId="10" fillId="2" borderId="0" xfId="0" applyFont="1" applyFill="1" applyAlignment="1" applyProtection="1">
      <alignment horizontal="center" vertical="center" wrapText="1"/>
      <protection locked="0"/>
    </xf>
    <xf numFmtId="0" fontId="2" fillId="0" borderId="0" xfId="0" applyFont="1"/>
    <xf numFmtId="3" fontId="0" fillId="10" borderId="0" xfId="0" applyNumberFormat="1" applyFill="1"/>
    <xf numFmtId="3" fontId="2" fillId="10" borderId="0" xfId="0" applyNumberFormat="1" applyFont="1" applyFill="1"/>
    <xf numFmtId="3" fontId="3" fillId="5" borderId="0" xfId="0" applyNumberFormat="1" applyFont="1" applyFill="1" applyAlignment="1" applyProtection="1">
      <alignment wrapText="1"/>
      <protection locked="0"/>
    </xf>
    <xf numFmtId="0" fontId="5" fillId="0" borderId="0" xfId="0" applyFont="1" applyAlignment="1" applyProtection="1">
      <alignment horizontal="center"/>
      <protection locked="0"/>
    </xf>
    <xf numFmtId="14" fontId="5" fillId="0" borderId="0" xfId="0" applyNumberFormat="1" applyFont="1" applyAlignment="1" applyProtection="1">
      <alignment horizontal="center"/>
      <protection locked="0"/>
    </xf>
    <xf numFmtId="3" fontId="12" fillId="0" borderId="0" xfId="0" applyNumberFormat="1" applyFont="1" applyAlignment="1" applyProtection="1">
      <alignment horizontal="center"/>
      <protection locked="0"/>
    </xf>
    <xf numFmtId="3" fontId="5" fillId="0" borderId="0" xfId="0" applyNumberFormat="1" applyFont="1" applyAlignment="1" applyProtection="1">
      <alignment horizontal="left"/>
      <protection locked="0"/>
    </xf>
    <xf numFmtId="0" fontId="5" fillId="0" borderId="0" xfId="0" applyFont="1" applyAlignment="1" applyProtection="1">
      <alignment horizontal="left"/>
      <protection locked="0"/>
    </xf>
    <xf numFmtId="0" fontId="0" fillId="0" borderId="0" xfId="0" applyAlignment="1" applyProtection="1">
      <alignment horizontal="left"/>
      <protection locked="0"/>
    </xf>
    <xf numFmtId="3" fontId="12" fillId="0" borderId="0" xfId="0" applyNumberFormat="1" applyFont="1" applyAlignment="1" applyProtection="1">
      <alignment horizontal="left"/>
      <protection locked="0"/>
    </xf>
    <xf numFmtId="0" fontId="0" fillId="0" borderId="0" xfId="0" applyAlignment="1" applyProtection="1">
      <alignment horizontal="left" wrapText="1"/>
      <protection locked="0"/>
    </xf>
    <xf numFmtId="0" fontId="10" fillId="2" borderId="0" xfId="0" applyFont="1" applyFill="1" applyAlignment="1" applyProtection="1">
      <alignment horizontal="left" vertical="center" wrapText="1"/>
      <protection locked="0"/>
    </xf>
    <xf numFmtId="0" fontId="10" fillId="2" borderId="0" xfId="0" applyFont="1" applyFill="1" applyAlignment="1" applyProtection="1">
      <alignment vertical="center" wrapText="1"/>
      <protection locked="0"/>
    </xf>
    <xf numFmtId="0" fontId="10" fillId="2" borderId="1" xfId="0" applyFont="1" applyFill="1" applyBorder="1" applyAlignment="1" applyProtection="1">
      <alignment horizontal="center" vertical="center" wrapText="1"/>
      <protection locked="0"/>
    </xf>
    <xf numFmtId="3" fontId="10" fillId="2" borderId="1" xfId="0" applyNumberFormat="1" applyFont="1" applyFill="1"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49" fontId="10" fillId="2" borderId="1"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center"/>
    </xf>
    <xf numFmtId="0" fontId="2" fillId="0" borderId="0" xfId="0" applyFont="1" applyAlignment="1">
      <alignment horizontal="center" vertical="center"/>
    </xf>
    <xf numFmtId="3" fontId="2" fillId="5" borderId="0" xfId="0" applyNumberFormat="1" applyFont="1" applyFill="1" applyAlignment="1" applyProtection="1">
      <alignment vertical="center" wrapText="1"/>
      <protection locked="0"/>
    </xf>
    <xf numFmtId="3" fontId="2" fillId="5" borderId="0" xfId="0" applyNumberFormat="1" applyFont="1" applyFill="1" applyAlignment="1" applyProtection="1">
      <alignment horizontal="center" vertical="center" wrapText="1"/>
      <protection locked="0"/>
    </xf>
    <xf numFmtId="0" fontId="1" fillId="0" borderId="0" xfId="0" applyFont="1"/>
    <xf numFmtId="1" fontId="0" fillId="0" borderId="0" xfId="0" applyNumberFormat="1"/>
    <xf numFmtId="0" fontId="1" fillId="0" borderId="0" xfId="0" applyFont="1" applyAlignment="1" applyProtection="1">
      <alignment horizontal="center" wrapText="1"/>
      <protection locked="0"/>
    </xf>
    <xf numFmtId="0" fontId="0" fillId="0" borderId="0" xfId="0" pivotButton="1"/>
    <xf numFmtId="0" fontId="0" fillId="0" borderId="0" xfId="0" applyAlignment="1">
      <alignment horizontal="left" indent="1"/>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3" fontId="0" fillId="0" borderId="1" xfId="0" applyNumberFormat="1" applyBorder="1" applyAlignment="1" applyProtection="1">
      <alignment horizontal="center"/>
      <protection locked="0"/>
    </xf>
    <xf numFmtId="3" fontId="3" fillId="4" borderId="3" xfId="0" applyNumberFormat="1" applyFont="1"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17" fillId="7" borderId="0" xfId="0" applyFont="1" applyFill="1" applyAlignment="1" applyProtection="1">
      <alignment horizontal="center"/>
      <protection locked="0"/>
    </xf>
    <xf numFmtId="14" fontId="17" fillId="7" borderId="0" xfId="0" applyNumberFormat="1" applyFont="1" applyFill="1" applyAlignment="1" applyProtection="1">
      <alignment horizontal="center"/>
      <protection locked="0"/>
    </xf>
    <xf numFmtId="49" fontId="17" fillId="7" borderId="0" xfId="0" applyNumberFormat="1" applyFont="1" applyFill="1" applyAlignment="1" applyProtection="1">
      <alignment horizontal="left"/>
      <protection locked="0"/>
    </xf>
    <xf numFmtId="44" fontId="17" fillId="7" borderId="0" xfId="1" applyFont="1" applyFill="1" applyAlignment="1" applyProtection="1">
      <alignment horizontal="left"/>
      <protection locked="0"/>
    </xf>
    <xf numFmtId="3" fontId="3" fillId="11" borderId="0" xfId="0" applyNumberFormat="1" applyFont="1" applyFill="1" applyProtection="1">
      <protection locked="0"/>
    </xf>
    <xf numFmtId="3" fontId="2" fillId="11" borderId="0" xfId="0" applyNumberFormat="1" applyFont="1" applyFill="1"/>
    <xf numFmtId="3" fontId="13" fillId="11" borderId="0" xfId="0" applyNumberFormat="1" applyFont="1" applyFill="1" applyProtection="1">
      <protection locked="0"/>
    </xf>
    <xf numFmtId="3" fontId="0" fillId="11" borderId="0" xfId="0" applyNumberFormat="1" applyFill="1" applyProtection="1">
      <protection locked="0"/>
    </xf>
    <xf numFmtId="2" fontId="21" fillId="11" borderId="1" xfId="3" applyNumberFormat="1" applyFont="1" applyFill="1" applyBorder="1" applyAlignment="1" applyProtection="1">
      <alignment horizontal="center" vertical="center" wrapText="1"/>
      <protection locked="0"/>
    </xf>
    <xf numFmtId="0" fontId="0" fillId="0" borderId="0" xfId="0" applyNumberFormat="1"/>
    <xf numFmtId="0" fontId="6" fillId="0" borderId="0" xfId="0" applyFont="1"/>
    <xf numFmtId="0" fontId="5" fillId="0" borderId="0" xfId="0" applyFont="1"/>
    <xf numFmtId="3" fontId="0" fillId="0" borderId="0" xfId="0" applyNumberFormat="1" applyBorder="1"/>
    <xf numFmtId="3" fontId="2" fillId="0" borderId="0" xfId="0" applyNumberFormat="1" applyFont="1" applyBorder="1"/>
    <xf numFmtId="2" fontId="0" fillId="7" borderId="1" xfId="0" applyNumberFormat="1" applyFill="1" applyBorder="1" applyProtection="1">
      <protection locked="0"/>
    </xf>
    <xf numFmtId="3" fontId="0" fillId="7" borderId="1" xfId="0" applyNumberFormat="1" applyFill="1" applyBorder="1" applyProtection="1">
      <protection locked="0"/>
    </xf>
    <xf numFmtId="3" fontId="11" fillId="7" borderId="1" xfId="0" applyNumberFormat="1" applyFont="1" applyFill="1" applyBorder="1" applyProtection="1">
      <protection locked="0"/>
    </xf>
    <xf numFmtId="2" fontId="0" fillId="0" borderId="0" xfId="0" applyNumberFormat="1" applyBorder="1" applyProtection="1">
      <protection locked="0"/>
    </xf>
    <xf numFmtId="3" fontId="0" fillId="0" borderId="0" xfId="0" applyNumberFormat="1" applyBorder="1" applyProtection="1">
      <protection locked="0"/>
    </xf>
    <xf numFmtId="3" fontId="2" fillId="0" borderId="6" xfId="0" applyNumberFormat="1" applyFont="1" applyBorder="1" applyProtection="1">
      <protection locked="0"/>
    </xf>
    <xf numFmtId="3" fontId="2" fillId="0" borderId="6" xfId="0" applyNumberFormat="1" applyFont="1" applyBorder="1"/>
    <xf numFmtId="3" fontId="2" fillId="0" borderId="7" xfId="0" applyNumberFormat="1" applyFont="1" applyBorder="1" applyProtection="1">
      <protection locked="0"/>
    </xf>
    <xf numFmtId="3" fontId="2" fillId="0" borderId="8" xfId="0" applyNumberFormat="1" applyFont="1" applyBorder="1" applyProtection="1">
      <protection locked="0"/>
    </xf>
    <xf numFmtId="3" fontId="11" fillId="0" borderId="9" xfId="0" applyNumberFormat="1" applyFont="1" applyBorder="1" applyProtection="1">
      <protection locked="0"/>
    </xf>
    <xf numFmtId="0" fontId="6" fillId="0" borderId="0" xfId="0" applyFont="1" applyFill="1"/>
    <xf numFmtId="0" fontId="22" fillId="0" borderId="0" xfId="0" applyFont="1" applyFill="1"/>
    <xf numFmtId="0" fontId="5" fillId="0" borderId="0" xfId="0" applyFont="1" applyFill="1"/>
    <xf numFmtId="0" fontId="2" fillId="0" borderId="0" xfId="0" applyFont="1" applyProtection="1">
      <protection locked="0"/>
    </xf>
    <xf numFmtId="0" fontId="0" fillId="8" borderId="0" xfId="0" applyFill="1" applyProtection="1">
      <protection locked="0"/>
    </xf>
    <xf numFmtId="0" fontId="16" fillId="6" borderId="0" xfId="2" applyProtection="1">
      <protection locked="0"/>
    </xf>
    <xf numFmtId="0" fontId="9" fillId="8" borderId="0" xfId="0" applyFont="1" applyFill="1" applyProtection="1">
      <protection locked="0"/>
    </xf>
    <xf numFmtId="0" fontId="0" fillId="0" borderId="0" xfId="0" applyAlignment="1" applyProtection="1">
      <alignment horizontal="left" vertical="center"/>
      <protection locked="0"/>
    </xf>
    <xf numFmtId="0" fontId="1" fillId="7" borderId="0" xfId="0" applyFont="1" applyFill="1" applyProtection="1">
      <protection locked="0"/>
    </xf>
    <xf numFmtId="0" fontId="0" fillId="7" borderId="0" xfId="0" applyFill="1" applyProtection="1">
      <protection locked="0"/>
    </xf>
    <xf numFmtId="0" fontId="0" fillId="7" borderId="0" xfId="0" applyFill="1" applyAlignment="1" applyProtection="1">
      <alignment horizontal="left" vertical="center"/>
      <protection locked="0"/>
    </xf>
    <xf numFmtId="0" fontId="1" fillId="0" borderId="0" xfId="0" applyFont="1" applyProtection="1">
      <protection locked="0"/>
    </xf>
    <xf numFmtId="0" fontId="9" fillId="7" borderId="0" xfId="0" applyFont="1" applyFill="1" applyProtection="1">
      <protection locked="0"/>
    </xf>
    <xf numFmtId="0" fontId="16" fillId="6" borderId="0" xfId="2" applyAlignment="1" applyProtection="1">
      <alignment wrapText="1"/>
      <protection locked="0"/>
    </xf>
    <xf numFmtId="0" fontId="16" fillId="0" borderId="0" xfId="2" applyFill="1" applyProtection="1">
      <protection locked="0"/>
    </xf>
    <xf numFmtId="0" fontId="2" fillId="0" borderId="0" xfId="0" applyFont="1" applyProtection="1"/>
    <xf numFmtId="0" fontId="2" fillId="9" borderId="0" xfId="0" applyFont="1" applyFill="1" applyProtection="1"/>
    <xf numFmtId="0" fontId="0" fillId="9" borderId="0" xfId="0" applyFill="1" applyProtection="1"/>
    <xf numFmtId="0" fontId="2" fillId="7" borderId="0" xfId="0" applyFont="1" applyFill="1" applyProtection="1"/>
    <xf numFmtId="0" fontId="2" fillId="8" borderId="0" xfId="0" applyFont="1" applyFill="1" applyProtection="1"/>
    <xf numFmtId="0" fontId="20" fillId="6" borderId="0" xfId="2" applyFont="1" applyProtection="1"/>
    <xf numFmtId="0" fontId="0" fillId="0" borderId="0" xfId="0" applyProtection="1"/>
    <xf numFmtId="0" fontId="0" fillId="8" borderId="0" xfId="0" applyFill="1" applyProtection="1"/>
    <xf numFmtId="0" fontId="16" fillId="6" borderId="0" xfId="2" applyProtection="1"/>
    <xf numFmtId="0" fontId="18" fillId="8" borderId="0" xfId="0" applyFont="1" applyFill="1" applyProtection="1"/>
  </cellXfs>
  <cellStyles count="4">
    <cellStyle name="Accent1" xfId="2" builtinId="29"/>
    <cellStyle name="Currency" xfId="1" builtinId="4"/>
    <cellStyle name="Hyperlink" xfId="3" builtinId="8"/>
    <cellStyle name="Normal" xfId="0" builtinId="0"/>
  </cellStyles>
  <dxfs count="2">
    <dxf>
      <fill>
        <patternFill>
          <bgColor rgb="FFFF0000"/>
        </patternFill>
      </fill>
    </dxf>
    <dxf>
      <fill>
        <patternFill>
          <bgColor rgb="FF92D050"/>
        </patternFill>
      </fill>
    </dxf>
  </dxfs>
  <tableStyles count="0" defaultTableStyle="TableStyleMedium9" defaultPivotStyle="PivotStyleLight16"/>
  <colors>
    <mruColors>
      <color rgb="FFFFFFCC"/>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lsa Kay" refreshedDate="45422.55062800926" createdVersion="8" refreshedVersion="8" minRefreshableVersion="3" recordCount="292" xr:uid="{CED0F474-3527-430F-9C46-55BD24BCBEF8}">
  <cacheSource type="worksheet">
    <worksheetSource ref="A8:AF300" sheet="Budget Items"/>
  </cacheSource>
  <cacheFields count="32">
    <cacheField name="Suite # (as it appears in Section 3 &quot;Infrastructure&quot;)" numFmtId="0">
      <sharedItems containsString="0" containsBlank="1" containsNumber="1" containsInteger="1" minValue="1" maxValue="20" count="7">
        <n v="2"/>
        <n v="3"/>
        <n v="5"/>
        <n v="1"/>
        <n v="20"/>
        <n v="4"/>
        <m/>
      </sharedItems>
    </cacheField>
    <cacheField name="Sub-group # (if your suite includes sub-groups of items, enter here as, e.g. 1.a)" numFmtId="0">
      <sharedItems containsBlank="1" count="7">
        <s v="2.a"/>
        <s v="3.a"/>
        <s v="5.b"/>
        <s v="1.a"/>
        <s v="20.a"/>
        <s v="4.a"/>
        <m/>
      </sharedItems>
    </cacheField>
    <cacheField name="Type (choose from dropdown)" numFmtId="0">
      <sharedItems containsBlank="1"/>
    </cacheField>
    <cacheField name="Vendor equipment name from quote (e.g. ZEISS LSM 980)" numFmtId="0">
      <sharedItems containsNonDate="0" containsString="0" containsBlank="1"/>
    </cacheField>
    <cacheField name="CFI equipment name as it will appear in Section 3 &quot;Infrastructure&quot; (e.g. confocal microscope)" numFmtId="0">
      <sharedItems containsNonDate="0" containsString="0" containsBlank="1"/>
    </cacheField>
    <cacheField name="Qty" numFmtId="0">
      <sharedItems containsString="0" containsBlank="1" containsNumber="1" containsInteger="1" minValue="1" maxValue="4"/>
    </cacheField>
    <cacheField name="List Price" numFmtId="3">
      <sharedItems containsString="0" containsBlank="1" containsNumber="1" containsInteger="1" minValue="200000" maxValue="200000"/>
    </cacheField>
    <cacheField name="Academic Price" numFmtId="3">
      <sharedItems containsString="0" containsBlank="1" containsNumber="1" containsInteger="1" minValue="200000" maxValue="200000"/>
    </cacheField>
    <cacheField name="CFI Price" numFmtId="3">
      <sharedItems containsString="0" containsBlank="1" containsNumber="1" containsInteger="1" minValue="100000" maxValue="100000"/>
    </cacheField>
    <cacheField name="Currency Exchange Factor" numFmtId="2">
      <sharedItems containsString="0" containsBlank="1" containsNumber="1" containsInteger="1" minValue="1" maxValue="1"/>
    </cacheField>
    <cacheField name="Cdn. List Price" numFmtId="3">
      <sharedItems containsSemiMixedTypes="0" containsString="0" containsNumber="1" containsInteger="1" minValue="0" maxValue="200000"/>
    </cacheField>
    <cacheField name="Cdn. Academic Price" numFmtId="3">
      <sharedItems containsSemiMixedTypes="0" containsString="0" containsNumber="1" containsInteger="1" minValue="0" maxValue="200000"/>
    </cacheField>
    <cacheField name="Cdn. CFI Price" numFmtId="3">
      <sharedItems containsSemiMixedTypes="0" containsString="0" containsNumber="1" containsInteger="1" minValue="0" maxValue="100000"/>
    </cacheField>
    <cacheField name="List Price2" numFmtId="3">
      <sharedItems containsSemiMixedTypes="0" containsString="0" containsNumber="1" containsInteger="1" minValue="0" maxValue="800000"/>
    </cacheField>
    <cacheField name="Academic Price2" numFmtId="3">
      <sharedItems containsSemiMixedTypes="0" containsString="0" containsNumber="1" containsInteger="1" minValue="0" maxValue="800000"/>
    </cacheField>
    <cacheField name="CFI Price2" numFmtId="3">
      <sharedItems containsSemiMixedTypes="0" containsString="0" containsNumber="1" containsInteger="1" minValue="0" maxValue="400000"/>
    </cacheField>
    <cacheField name="List Price3" numFmtId="3">
      <sharedItems containsSemiMixedTypes="0" containsString="0" containsNumber="1" containsInteger="1" minValue="0" maxValue="840000"/>
    </cacheField>
    <cacheField name="Academic Price3" numFmtId="3">
      <sharedItems containsSemiMixedTypes="0" containsString="0" containsNumber="1" containsInteger="1" minValue="0" maxValue="840000"/>
    </cacheField>
    <cacheField name="CFI Price3" numFmtId="3">
      <sharedItems containsSemiMixedTypes="0" containsString="0" containsNumber="1" containsInteger="1" minValue="0" maxValue="420000"/>
    </cacheField>
    <cacheField name="List Price4" numFmtId="3">
      <sharedItems containsSemiMixedTypes="0" containsString="0" containsNumber="1" containsInteger="1" minValue="0" maxValue="28644"/>
    </cacheField>
    <cacheField name="Academic Price4" numFmtId="3">
      <sharedItems containsSemiMixedTypes="0" containsString="0" containsNumber="1" containsInteger="1" minValue="0" maxValue="28644"/>
    </cacheField>
    <cacheField name="CFI Price4" numFmtId="3">
      <sharedItems containsSemiMixedTypes="0" containsString="0" containsNumber="1" minValue="0" maxValue="14322"/>
    </cacheField>
    <cacheField name="List Price5" numFmtId="3">
      <sharedItems containsSemiMixedTypes="0" containsString="0" containsNumber="1" containsInteger="1" minValue="0" maxValue="868644"/>
    </cacheField>
    <cacheField name="Academic Price5" numFmtId="3">
      <sharedItems containsSemiMixedTypes="0" containsString="0" containsNumber="1" containsInteger="1" minValue="0" maxValue="868644"/>
    </cacheField>
    <cacheField name="CFI Price5" numFmtId="3">
      <sharedItems containsSemiMixedTypes="0" containsString="0" containsNumber="1" minValue="0" maxValue="434322"/>
    </cacheField>
    <cacheField name="In Kind" numFmtId="3">
      <sharedItems containsSemiMixedTypes="0" containsString="0" containsNumber="1" containsInteger="1" minValue="0" maxValue="420000"/>
    </cacheField>
    <cacheField name="Total Project Cost" numFmtId="3">
      <sharedItems containsSemiMixedTypes="0" containsString="0" containsNumber="1" minValue="0" maxValue="854322"/>
    </cacheField>
    <cacheField name="Supplier Name" numFmtId="0">
      <sharedItems containsNonDate="0" containsString="0" containsBlank="1"/>
    </cacheField>
    <cacheField name="Quote #" numFmtId="0">
      <sharedItems containsNonDate="0" containsString="0" containsBlank="1"/>
    </cacheField>
    <cacheField name="Planned Purchase Year" numFmtId="0">
      <sharedItems containsNonDate="0" containsString="0" containsBlank="1"/>
    </cacheField>
    <cacheField name="LOCATION" numFmtId="0">
      <sharedItems containsNonDate="0" containsString="0" containsBlank="1"/>
    </cacheField>
    <cacheField name="Partner Institut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lsa Kay" refreshedDate="45422.572475694447" createdVersion="8" refreshedVersion="8" minRefreshableVersion="3" recordCount="293" xr:uid="{F4AF137A-0122-49A3-A80D-A25718CE76BA}">
  <cacheSource type="worksheet">
    <worksheetSource ref="A7:S300" sheet="O&amp;M"/>
  </cacheSource>
  <cacheFields count="19">
    <cacheField name="EXPENSE TYPE (choose from dropdown)" numFmtId="0">
      <sharedItems containsBlank="1" count="6">
        <s v="Personnel"/>
        <s v="Supplies"/>
        <s v="Maintenance and Repairs"/>
        <s v="Services"/>
        <s v="Other"/>
        <m/>
      </sharedItems>
    </cacheField>
    <cacheField name="Description" numFmtId="0">
      <sharedItems containsBlank="1"/>
    </cacheField>
    <cacheField name="Year 1" numFmtId="0">
      <sharedItems containsString="0" containsBlank="1" containsNumber="1" containsInteger="1" minValue="100" maxValue="500"/>
    </cacheField>
    <cacheField name="Year 2" numFmtId="0">
      <sharedItems containsString="0" containsBlank="1" containsNumber="1" containsInteger="1" minValue="100" maxValue="500"/>
    </cacheField>
    <cacheField name="Year 3" numFmtId="0">
      <sharedItems containsString="0" containsBlank="1" containsNumber="1" containsInteger="1" minValue="100" maxValue="500"/>
    </cacheField>
    <cacheField name="Year 4" numFmtId="0">
      <sharedItems containsString="0" containsBlank="1" containsNumber="1" containsInteger="1" minValue="100" maxValue="500"/>
    </cacheField>
    <cacheField name="Year 5" numFmtId="0">
      <sharedItems containsString="0" containsBlank="1" containsNumber="1" containsInteger="1" minValue="100" maxValue="500"/>
    </cacheField>
    <cacheField name="total" numFmtId="0">
      <sharedItems containsSemiMixedTypes="0" containsString="0" containsNumber="1" containsInteger="1" minValue="0" maxValue="2500"/>
    </cacheField>
    <cacheField name="Institution (if not Guelph)" numFmtId="0">
      <sharedItems containsNonDate="0" containsString="0" containsBlank="1"/>
    </cacheField>
    <cacheField name="no data" numFmtId="0">
      <sharedItems containsNonDate="0" containsString="0" containsBlank="1"/>
    </cacheField>
    <cacheField name="FUNDING SOURCES (Choose from dropdown)" numFmtId="0">
      <sharedItems containsBlank="1"/>
    </cacheField>
    <cacheField name="Description2" numFmtId="0">
      <sharedItems containsBlank="1"/>
    </cacheField>
    <cacheField name="Year 12" numFmtId="0">
      <sharedItems containsNonDate="0" containsString="0" containsBlank="1"/>
    </cacheField>
    <cacheField name="Year 22" numFmtId="0">
      <sharedItems containsNonDate="0" containsString="0" containsBlank="1"/>
    </cacheField>
    <cacheField name="Year 32" numFmtId="0">
      <sharedItems containsNonDate="0" containsString="0" containsBlank="1"/>
    </cacheField>
    <cacheField name="Year 42" numFmtId="0">
      <sharedItems containsNonDate="0" containsString="0" containsBlank="1"/>
    </cacheField>
    <cacheField name="Year 52" numFmtId="0">
      <sharedItems containsNonDate="0" containsString="0" containsBlank="1"/>
    </cacheField>
    <cacheField name="Total2" numFmtId="0">
      <sharedItems containsSemiMixedTypes="0" containsString="0" containsNumber="1" containsInteger="1" minValue="0" maxValue="0"/>
    </cacheField>
    <cacheField name="Institution (if not Guelph)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lsa Kay" refreshedDate="45422.614927662034" createdVersion="8" refreshedVersion="8" minRefreshableVersion="3" recordCount="7" xr:uid="{735B99A0-573F-4334-9636-56A023CA221C}">
  <cacheSource type="worksheet">
    <worksheetSource ref="A7:I14" sheet="O&amp;M"/>
  </cacheSource>
  <cacheFields count="9">
    <cacheField name="EXPENSE TYPE (choose from dropdown)" numFmtId="0">
      <sharedItems/>
    </cacheField>
    <cacheField name="Description" numFmtId="0">
      <sharedItems/>
    </cacheField>
    <cacheField name="Year 1" numFmtId="0">
      <sharedItems containsSemiMixedTypes="0" containsString="0" containsNumber="1" containsInteger="1" minValue="100" maxValue="500"/>
    </cacheField>
    <cacheField name="Year 2" numFmtId="0">
      <sharedItems containsSemiMixedTypes="0" containsString="0" containsNumber="1" containsInteger="1" minValue="100" maxValue="500"/>
    </cacheField>
    <cacheField name="Year 3" numFmtId="0">
      <sharedItems containsSemiMixedTypes="0" containsString="0" containsNumber="1" containsInteger="1" minValue="100" maxValue="500"/>
    </cacheField>
    <cacheField name="Year 4" numFmtId="0">
      <sharedItems containsSemiMixedTypes="0" containsString="0" containsNumber="1" containsInteger="1" minValue="100" maxValue="500"/>
    </cacheField>
    <cacheField name="Year 5" numFmtId="0">
      <sharedItems containsSemiMixedTypes="0" containsString="0" containsNumber="1" containsInteger="1" minValue="100" maxValue="500"/>
    </cacheField>
    <cacheField name="total" numFmtId="0">
      <sharedItems containsSemiMixedTypes="0" containsString="0" containsNumber="1" containsInteger="1" minValue="500" maxValue="2500"/>
    </cacheField>
    <cacheField name="Institution (if not Guelph)" numFmtId="0">
      <sharedItems count="5">
        <s v="G"/>
        <s v="M"/>
        <s v="T"/>
        <s v="O"/>
        <s v="M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2">
  <r>
    <x v="0"/>
    <x v="0"/>
    <s v="Equipment"/>
    <m/>
    <m/>
    <n v="2"/>
    <n v="200000"/>
    <n v="200000"/>
    <n v="100000"/>
    <n v="1"/>
    <n v="200000"/>
    <n v="200000"/>
    <n v="100000"/>
    <n v="400000"/>
    <n v="400000"/>
    <n v="200000"/>
    <n v="420000"/>
    <n v="420000"/>
    <n v="210000"/>
    <n v="14322"/>
    <n v="14322"/>
    <n v="7161"/>
    <n v="434322"/>
    <n v="434322"/>
    <n v="217161"/>
    <n v="210000"/>
    <n v="427161"/>
    <m/>
    <m/>
    <m/>
    <m/>
    <m/>
  </r>
  <r>
    <x v="1"/>
    <x v="1"/>
    <s v="Lease of equipment"/>
    <m/>
    <m/>
    <n v="3"/>
    <n v="200000"/>
    <n v="200000"/>
    <n v="100000"/>
    <n v="1"/>
    <n v="200000"/>
    <n v="200000"/>
    <n v="100000"/>
    <n v="600000"/>
    <n v="600000"/>
    <n v="300000"/>
    <n v="630000"/>
    <n v="630000"/>
    <n v="315000"/>
    <n v="21483"/>
    <n v="21483"/>
    <n v="10741.5"/>
    <n v="651483"/>
    <n v="651483"/>
    <n v="325741.5"/>
    <n v="315000"/>
    <n v="640741.5"/>
    <m/>
    <m/>
    <m/>
    <m/>
    <m/>
  </r>
  <r>
    <x v="2"/>
    <x v="2"/>
    <s v="Travel"/>
    <m/>
    <m/>
    <n v="2"/>
    <n v="200000"/>
    <n v="200000"/>
    <n v="100000"/>
    <n v="1"/>
    <n v="200000"/>
    <n v="200000"/>
    <n v="100000"/>
    <n v="400000"/>
    <n v="400000"/>
    <n v="200000"/>
    <n v="420000"/>
    <n v="420000"/>
    <n v="210000"/>
    <n v="14322"/>
    <n v="14322"/>
    <n v="7161"/>
    <n v="434322"/>
    <n v="434322"/>
    <n v="217161"/>
    <n v="210000"/>
    <n v="427161"/>
    <m/>
    <m/>
    <m/>
    <m/>
    <m/>
  </r>
  <r>
    <x v="3"/>
    <x v="3"/>
    <s v="Software"/>
    <m/>
    <m/>
    <n v="1"/>
    <n v="200000"/>
    <n v="200000"/>
    <n v="100000"/>
    <n v="1"/>
    <n v="200000"/>
    <n v="200000"/>
    <n v="100000"/>
    <n v="200000"/>
    <n v="200000"/>
    <n v="100000"/>
    <n v="210000"/>
    <n v="210000"/>
    <n v="105000"/>
    <n v="7161"/>
    <n v="7161"/>
    <n v="3580.5"/>
    <n v="217161"/>
    <n v="217161"/>
    <n v="108580.5"/>
    <n v="105000"/>
    <n v="213580.5"/>
    <m/>
    <m/>
    <m/>
    <m/>
    <m/>
  </r>
  <r>
    <x v="4"/>
    <x v="4"/>
    <s v="Software"/>
    <m/>
    <m/>
    <n v="4"/>
    <n v="200000"/>
    <n v="200000"/>
    <n v="100000"/>
    <n v="1"/>
    <n v="200000"/>
    <n v="200000"/>
    <n v="100000"/>
    <n v="800000"/>
    <n v="800000"/>
    <n v="400000"/>
    <n v="840000"/>
    <n v="840000"/>
    <n v="420000"/>
    <n v="28644"/>
    <n v="28644"/>
    <n v="14322"/>
    <n v="868644"/>
    <n v="868644"/>
    <n v="434322"/>
    <n v="420000"/>
    <n v="854322"/>
    <m/>
    <m/>
    <m/>
    <m/>
    <m/>
  </r>
  <r>
    <x v="5"/>
    <x v="5"/>
    <s v="initial training"/>
    <m/>
    <m/>
    <n v="2"/>
    <n v="200000"/>
    <n v="200000"/>
    <n v="100000"/>
    <n v="1"/>
    <n v="200000"/>
    <n v="200000"/>
    <n v="100000"/>
    <n v="400000"/>
    <n v="400000"/>
    <n v="200000"/>
    <n v="420000"/>
    <n v="420000"/>
    <n v="210000"/>
    <n v="14322"/>
    <n v="14322"/>
    <n v="7161"/>
    <n v="434322"/>
    <n v="434322"/>
    <n v="217161"/>
    <n v="210000"/>
    <n v="427161"/>
    <m/>
    <m/>
    <m/>
    <m/>
    <m/>
  </r>
  <r>
    <x v="1"/>
    <x v="1"/>
    <s v="Components"/>
    <m/>
    <m/>
    <n v="1"/>
    <n v="200000"/>
    <n v="200000"/>
    <n v="100000"/>
    <n v="1"/>
    <n v="200000"/>
    <n v="200000"/>
    <n v="100000"/>
    <n v="200000"/>
    <n v="200000"/>
    <n v="100000"/>
    <n v="210000"/>
    <n v="210000"/>
    <n v="105000"/>
    <n v="7161"/>
    <n v="7161"/>
    <n v="3580.5"/>
    <n v="217161"/>
    <n v="217161"/>
    <n v="108580.5"/>
    <n v="105000"/>
    <n v="213580.5"/>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n v="1"/>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r>
    <x v="6"/>
    <x v="6"/>
    <m/>
    <m/>
    <m/>
    <m/>
    <m/>
    <m/>
    <m/>
    <m/>
    <n v="0"/>
    <n v="0"/>
    <n v="0"/>
    <n v="0"/>
    <n v="0"/>
    <n v="0"/>
    <n v="0"/>
    <n v="0"/>
    <n v="0"/>
    <n v="0"/>
    <n v="0"/>
    <n v="0"/>
    <n v="0"/>
    <n v="0"/>
    <n v="0"/>
    <n v="0"/>
    <n v="0"/>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3">
  <r>
    <x v="0"/>
    <s v="Lab Technician @ $40/hr (10hrs/week)"/>
    <n v="100"/>
    <n v="100"/>
    <n v="100"/>
    <n v="100"/>
    <n v="100"/>
    <n v="500"/>
    <m/>
    <m/>
    <s v="Institutional contributions"/>
    <s v="e.g. IOF "/>
    <m/>
    <m/>
    <m/>
    <m/>
    <m/>
    <n v="0"/>
    <m/>
  </r>
  <r>
    <x v="1"/>
    <s v="supplies dodododo"/>
    <n v="500"/>
    <n v="500"/>
    <n v="500"/>
    <n v="500"/>
    <n v="500"/>
    <n v="2500"/>
    <m/>
    <m/>
    <s v="Other organizations"/>
    <m/>
    <m/>
    <m/>
    <m/>
    <m/>
    <m/>
    <n v="0"/>
    <m/>
  </r>
  <r>
    <x v="2"/>
    <s v="repairs ccccc"/>
    <n v="400"/>
    <n v="400"/>
    <n v="400"/>
    <n v="400"/>
    <n v="400"/>
    <n v="2000"/>
    <m/>
    <m/>
    <s v="User fees"/>
    <m/>
    <m/>
    <m/>
    <m/>
    <m/>
    <m/>
    <n v="0"/>
    <m/>
  </r>
  <r>
    <x v="3"/>
    <s v="services abab"/>
    <n v="300"/>
    <n v="300"/>
    <n v="300"/>
    <n v="300"/>
    <n v="300"/>
    <n v="1500"/>
    <m/>
    <m/>
    <s v="Other"/>
    <s v="If &quot;other&quot; selected, please specify funding source here"/>
    <m/>
    <m/>
    <m/>
    <m/>
    <m/>
    <n v="0"/>
    <m/>
  </r>
  <r>
    <x v="4"/>
    <s v="If &quot;other&quot; selected, please specify expense here"/>
    <n v="100"/>
    <n v="100"/>
    <n v="100"/>
    <n v="100"/>
    <n v="100"/>
    <n v="500"/>
    <m/>
    <m/>
    <m/>
    <m/>
    <m/>
    <m/>
    <m/>
    <m/>
    <m/>
    <n v="0"/>
    <m/>
  </r>
  <r>
    <x v="2"/>
    <s v="repairs ttt"/>
    <n v="400"/>
    <n v="400"/>
    <n v="400"/>
    <n v="400"/>
    <n v="400"/>
    <n v="2000"/>
    <m/>
    <m/>
    <m/>
    <m/>
    <m/>
    <m/>
    <m/>
    <m/>
    <m/>
    <n v="0"/>
    <m/>
  </r>
  <r>
    <x v="3"/>
    <s v="services xxx"/>
    <n v="300"/>
    <n v="300"/>
    <n v="300"/>
    <n v="300"/>
    <n v="300"/>
    <n v="150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r>
    <x v="5"/>
    <m/>
    <m/>
    <m/>
    <m/>
    <m/>
    <m/>
    <n v="0"/>
    <m/>
    <m/>
    <m/>
    <m/>
    <m/>
    <m/>
    <m/>
    <m/>
    <m/>
    <n v="0"/>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s v="Personnel"/>
    <s v="Lab Technician @ $40/hr (10hrs/week)"/>
    <n v="100"/>
    <n v="100"/>
    <n v="100"/>
    <n v="100"/>
    <n v="100"/>
    <n v="500"/>
    <x v="0"/>
  </r>
  <r>
    <s v="Supplies"/>
    <s v="supplies dodododo"/>
    <n v="500"/>
    <n v="500"/>
    <n v="500"/>
    <n v="500"/>
    <n v="500"/>
    <n v="2500"/>
    <x v="1"/>
  </r>
  <r>
    <s v="Maintenance and Repairs"/>
    <s v="repairs ccccc"/>
    <n v="400"/>
    <n v="400"/>
    <n v="400"/>
    <n v="400"/>
    <n v="400"/>
    <n v="2000"/>
    <x v="2"/>
  </r>
  <r>
    <s v="Services"/>
    <s v="services abab"/>
    <n v="300"/>
    <n v="300"/>
    <n v="300"/>
    <n v="300"/>
    <n v="300"/>
    <n v="1500"/>
    <x v="3"/>
  </r>
  <r>
    <s v="Other"/>
    <s v="If &quot;other&quot; selected, please specify expense here"/>
    <n v="100"/>
    <n v="100"/>
    <n v="100"/>
    <n v="100"/>
    <n v="100"/>
    <n v="500"/>
    <x v="0"/>
  </r>
  <r>
    <s v="Maintenance and Repairs"/>
    <s v="repairs ttt"/>
    <n v="400"/>
    <n v="400"/>
    <n v="400"/>
    <n v="400"/>
    <n v="400"/>
    <n v="2000"/>
    <x v="4"/>
  </r>
  <r>
    <s v="Services"/>
    <s v="services xxx"/>
    <n v="300"/>
    <n v="300"/>
    <n v="300"/>
    <n v="300"/>
    <n v="300"/>
    <n v="150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78C3784-7C88-48DB-B2D1-D87160F73FA9}" name="PivotTable1"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8" firstHeaderRow="0" firstDataRow="1" firstDataCol="1"/>
  <pivotFields count="32">
    <pivotField axis="axisRow" showAll="0">
      <items count="8">
        <item x="3"/>
        <item x="0"/>
        <item x="1"/>
        <item x="5"/>
        <item x="2"/>
        <item x="4"/>
        <item x="6"/>
        <item t="default"/>
      </items>
    </pivotField>
    <pivotField axis="axisRow" showAll="0">
      <items count="8">
        <item x="3"/>
        <item x="0"/>
        <item x="4"/>
        <item x="1"/>
        <item x="5"/>
        <item x="2"/>
        <item x="6"/>
        <item t="default"/>
      </items>
    </pivotField>
    <pivotField showAll="0"/>
    <pivotField showAll="0"/>
    <pivotField showAll="0"/>
    <pivotField showAll="0"/>
    <pivotField showAll="0"/>
    <pivotField showAll="0"/>
    <pivotField showAll="0"/>
    <pivotField showAll="0"/>
    <pivotField numFmtId="3" showAll="0"/>
    <pivotField numFmtId="3" showAll="0"/>
    <pivotField numFmtId="3" showAll="0"/>
    <pivotField numFmtId="3" showAll="0"/>
    <pivotField numFmtId="3" showAll="0"/>
    <pivotField numFmtId="3" showAll="0"/>
    <pivotField numFmtId="3" showAll="0"/>
    <pivotField numFmtId="3" showAll="0"/>
    <pivotField numFmtId="3" showAll="0"/>
    <pivotField numFmtId="3" showAll="0"/>
    <pivotField numFmtId="3" showAll="0"/>
    <pivotField numFmtId="3" showAll="0"/>
    <pivotField numFmtId="3" showAll="0"/>
    <pivotField numFmtId="3" showAll="0"/>
    <pivotField dataField="1" numFmtId="3" showAll="0"/>
    <pivotField dataField="1" numFmtId="3" showAll="0"/>
    <pivotField dataField="1" numFmtId="3" showAll="0"/>
    <pivotField showAll="0"/>
    <pivotField showAll="0"/>
    <pivotField showAll="0"/>
    <pivotField showAll="0"/>
    <pivotField showAll="0"/>
  </pivotFields>
  <rowFields count="2">
    <field x="0"/>
    <field x="1"/>
  </rowFields>
  <rowItems count="15">
    <i>
      <x/>
    </i>
    <i r="1">
      <x/>
    </i>
    <i>
      <x v="1"/>
    </i>
    <i r="1">
      <x v="1"/>
    </i>
    <i>
      <x v="2"/>
    </i>
    <i r="1">
      <x v="3"/>
    </i>
    <i>
      <x v="3"/>
    </i>
    <i r="1">
      <x v="4"/>
    </i>
    <i>
      <x v="4"/>
    </i>
    <i r="1">
      <x v="5"/>
    </i>
    <i>
      <x v="5"/>
    </i>
    <i r="1">
      <x v="2"/>
    </i>
    <i>
      <x v="6"/>
    </i>
    <i r="1">
      <x v="6"/>
    </i>
    <i t="grand">
      <x/>
    </i>
  </rowItems>
  <colFields count="1">
    <field x="-2"/>
  </colFields>
  <colItems count="3">
    <i>
      <x/>
    </i>
    <i i="1">
      <x v="1"/>
    </i>
    <i i="2">
      <x v="2"/>
    </i>
  </colItems>
  <dataFields count="3">
    <dataField name="Sum of In Kind" fld="25" baseField="0" baseItem="0"/>
    <dataField name="Sum of CFI Price5" fld="24" baseField="0" baseItem="0"/>
    <dataField name="Sum of Total Project Cost" fld="2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963E07C-C6D0-47F3-8135-3EAF0B201366}" name="PivotTable4" cacheId="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3:B19" firstHeaderRow="1" firstDataRow="1" firstDataCol="1"/>
  <pivotFields count="9">
    <pivotField showAll="0"/>
    <pivotField showAll="0"/>
    <pivotField showAll="0"/>
    <pivotField showAll="0"/>
    <pivotField showAll="0"/>
    <pivotField showAll="0"/>
    <pivotField showAll="0"/>
    <pivotField dataField="1" showAll="0"/>
    <pivotField axis="axisRow" showAll="0">
      <items count="6">
        <item x="0"/>
        <item x="1"/>
        <item x="4"/>
        <item x="3"/>
        <item x="2"/>
        <item t="default"/>
      </items>
    </pivotField>
  </pivotFields>
  <rowFields count="1">
    <field x="8"/>
  </rowFields>
  <rowItems count="6">
    <i>
      <x/>
    </i>
    <i>
      <x v="1"/>
    </i>
    <i>
      <x v="2"/>
    </i>
    <i>
      <x v="3"/>
    </i>
    <i>
      <x v="4"/>
    </i>
    <i t="grand">
      <x/>
    </i>
  </rowItems>
  <colItems count="1">
    <i/>
  </colItems>
  <dataFields count="1">
    <dataField name="Sum of total"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67E584-7421-4B33-A253-EA69AB97BBE1}" name="PivotTable2" cacheId="1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G10" firstHeaderRow="0" firstDataRow="1" firstDataCol="1"/>
  <pivotFields count="19">
    <pivotField axis="axisRow" showAll="0">
      <items count="7">
        <item x="2"/>
        <item x="4"/>
        <item x="0"/>
        <item x="3"/>
        <item x="1"/>
        <item x="5"/>
        <item t="default"/>
      </items>
    </pivotField>
    <pivotField showAll="0"/>
    <pivotField dataField="1"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7">
    <i>
      <x/>
    </i>
    <i>
      <x v="1"/>
    </i>
    <i>
      <x v="2"/>
    </i>
    <i>
      <x v="3"/>
    </i>
    <i>
      <x v="4"/>
    </i>
    <i>
      <x v="5"/>
    </i>
    <i t="grand">
      <x/>
    </i>
  </rowItems>
  <colFields count="1">
    <field x="-2"/>
  </colFields>
  <colItems count="6">
    <i>
      <x/>
    </i>
    <i i="1">
      <x v="1"/>
    </i>
    <i i="2">
      <x v="2"/>
    </i>
    <i i="3">
      <x v="3"/>
    </i>
    <i i="4">
      <x v="4"/>
    </i>
    <i i="5">
      <x v="5"/>
    </i>
  </colItems>
  <dataFields count="6">
    <dataField name="Sum of Year 1" fld="2" baseField="0" baseItem="0"/>
    <dataField name="Sum of Year 2" fld="3" baseField="0" baseItem="0"/>
    <dataField name="Sum of Year 3" fld="4" baseField="0" baseItem="0"/>
    <dataField name="Sum of Year 4" fld="5" baseField="0" baseItem="0"/>
    <dataField name="Sum of Year 5" fld="6" baseField="0" baseItem="0"/>
    <dataField name="Sum of total"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file:///C:\Users\ailsakay\Downloads\See%20http:\www.uoguelph.ca\research\for-researchers\funding\apply\CFI\JELF\cost-requirements"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C40F4-EE65-43DB-82A0-D9599E3D0E47}">
  <dimension ref="A1:M29"/>
  <sheetViews>
    <sheetView workbookViewId="0">
      <selection activeCell="K23" sqref="K23"/>
    </sheetView>
  </sheetViews>
  <sheetFormatPr defaultRowHeight="12.75" x14ac:dyDescent="0.2"/>
  <cols>
    <col min="1" max="1" width="4.7109375" customWidth="1"/>
  </cols>
  <sheetData>
    <row r="1" spans="1:13" ht="15.75" x14ac:dyDescent="0.25">
      <c r="A1" s="82" t="s">
        <v>98</v>
      </c>
      <c r="B1" s="82"/>
      <c r="C1" s="82"/>
      <c r="D1" s="82"/>
      <c r="E1" s="82"/>
      <c r="F1" s="82"/>
      <c r="G1" s="81"/>
      <c r="H1" s="81"/>
      <c r="I1" s="81"/>
      <c r="J1" s="81"/>
      <c r="K1" s="81"/>
      <c r="L1" s="81"/>
      <c r="M1" s="81"/>
    </row>
    <row r="2" spans="1:13" ht="15" x14ac:dyDescent="0.2">
      <c r="A2" s="81"/>
      <c r="J2" s="81"/>
      <c r="K2" s="81"/>
      <c r="L2" s="81"/>
      <c r="M2" s="81"/>
    </row>
    <row r="3" spans="1:13" ht="15.75" x14ac:dyDescent="0.25">
      <c r="A3" s="82" t="s">
        <v>131</v>
      </c>
      <c r="B3" s="82"/>
      <c r="C3" s="81"/>
      <c r="D3" s="81"/>
      <c r="E3" s="81"/>
      <c r="F3" s="81"/>
      <c r="G3" s="81"/>
      <c r="H3" s="81"/>
      <c r="I3" s="81"/>
      <c r="J3" s="81"/>
      <c r="K3" s="81"/>
      <c r="L3" s="81"/>
      <c r="M3" s="81"/>
    </row>
    <row r="4" spans="1:13" ht="15.75" x14ac:dyDescent="0.25">
      <c r="A4" s="81"/>
      <c r="B4" s="81" t="s">
        <v>99</v>
      </c>
      <c r="C4" s="81"/>
      <c r="D4" s="81"/>
      <c r="E4" s="81"/>
      <c r="F4" s="81"/>
      <c r="G4" s="81"/>
      <c r="H4" s="81"/>
      <c r="I4" s="81"/>
      <c r="J4" s="81"/>
      <c r="K4" s="81"/>
      <c r="L4" s="81"/>
      <c r="M4" s="81"/>
    </row>
    <row r="5" spans="1:13" ht="15.75" x14ac:dyDescent="0.25">
      <c r="A5" s="81"/>
      <c r="B5" s="81" t="s">
        <v>132</v>
      </c>
      <c r="C5" s="81"/>
      <c r="D5" s="81"/>
      <c r="E5" s="81"/>
      <c r="F5" s="81"/>
      <c r="G5" s="81"/>
      <c r="H5" s="81"/>
      <c r="I5" s="81"/>
      <c r="J5" s="81"/>
      <c r="K5" s="81"/>
      <c r="L5" s="81"/>
      <c r="M5" s="81"/>
    </row>
    <row r="6" spans="1:13" ht="15.75" x14ac:dyDescent="0.25">
      <c r="A6" s="81"/>
      <c r="B6" s="81" t="s">
        <v>139</v>
      </c>
      <c r="C6" s="81"/>
      <c r="D6" s="81"/>
      <c r="E6" s="81"/>
      <c r="F6" s="81"/>
      <c r="G6" s="81"/>
      <c r="H6" s="81"/>
      <c r="I6" s="81"/>
      <c r="J6" s="81"/>
      <c r="K6" s="81"/>
      <c r="L6" s="81"/>
      <c r="M6" s="81"/>
    </row>
    <row r="7" spans="1:13" ht="15" x14ac:dyDescent="0.2">
      <c r="A7" s="81"/>
      <c r="M7" s="81"/>
    </row>
    <row r="8" spans="1:13" ht="15.75" x14ac:dyDescent="0.25">
      <c r="A8" s="82" t="s">
        <v>100</v>
      </c>
      <c r="B8" s="37"/>
      <c r="C8" s="37"/>
      <c r="D8" s="37"/>
      <c r="E8" s="37"/>
    </row>
    <row r="9" spans="1:13" ht="15.75" x14ac:dyDescent="0.25">
      <c r="A9" s="82"/>
      <c r="B9" s="81" t="s">
        <v>110</v>
      </c>
      <c r="C9" s="37"/>
      <c r="D9" s="37"/>
      <c r="E9" s="37"/>
    </row>
    <row r="10" spans="1:13" ht="15" x14ac:dyDescent="0.2">
      <c r="B10" s="81" t="s">
        <v>107</v>
      </c>
    </row>
    <row r="11" spans="1:13" ht="15" x14ac:dyDescent="0.2">
      <c r="B11" s="81" t="s">
        <v>102</v>
      </c>
    </row>
    <row r="12" spans="1:13" ht="15" x14ac:dyDescent="0.2">
      <c r="B12" s="81" t="s">
        <v>101</v>
      </c>
    </row>
    <row r="13" spans="1:13" ht="15" x14ac:dyDescent="0.2">
      <c r="B13" s="81" t="s">
        <v>142</v>
      </c>
    </row>
    <row r="14" spans="1:13" ht="15" x14ac:dyDescent="0.2">
      <c r="B14" s="81" t="s">
        <v>108</v>
      </c>
    </row>
    <row r="15" spans="1:13" ht="15" x14ac:dyDescent="0.2">
      <c r="B15" s="81" t="s">
        <v>109</v>
      </c>
    </row>
    <row r="16" spans="1:13" ht="15" x14ac:dyDescent="0.2">
      <c r="C16" s="81" t="s">
        <v>111</v>
      </c>
    </row>
    <row r="17" spans="1:13" ht="15" x14ac:dyDescent="0.2">
      <c r="C17" s="81" t="s">
        <v>112</v>
      </c>
    </row>
    <row r="18" spans="1:13" ht="15" x14ac:dyDescent="0.2">
      <c r="B18" s="81" t="s">
        <v>141</v>
      </c>
      <c r="C18" s="81"/>
      <c r="D18" s="81"/>
      <c r="E18" s="81"/>
      <c r="F18" s="81"/>
      <c r="G18" s="81"/>
      <c r="H18" s="81"/>
      <c r="I18" s="81"/>
      <c r="J18" s="81"/>
      <c r="K18" s="81"/>
      <c r="L18" s="81"/>
      <c r="M18" s="81"/>
    </row>
    <row r="20" spans="1:13" ht="15.75" x14ac:dyDescent="0.25">
      <c r="A20" s="97" t="s">
        <v>138</v>
      </c>
      <c r="B20" s="97"/>
      <c r="C20" s="97"/>
      <c r="D20" s="97"/>
      <c r="E20" s="82"/>
      <c r="F20" s="81"/>
      <c r="G20" s="81"/>
    </row>
    <row r="21" spans="1:13" ht="15" x14ac:dyDescent="0.2">
      <c r="A21" s="95"/>
      <c r="B21" s="95" t="s">
        <v>125</v>
      </c>
      <c r="C21" s="95"/>
      <c r="D21" s="95"/>
      <c r="E21" s="81"/>
      <c r="F21" s="81"/>
      <c r="G21" s="81"/>
    </row>
    <row r="22" spans="1:13" ht="15" x14ac:dyDescent="0.2">
      <c r="A22" s="81"/>
      <c r="B22" s="95" t="s">
        <v>75</v>
      </c>
      <c r="C22" s="96"/>
      <c r="D22" s="95"/>
      <c r="E22" s="95"/>
      <c r="F22" s="95"/>
      <c r="G22" s="95"/>
    </row>
    <row r="23" spans="1:13" ht="15" x14ac:dyDescent="0.2">
      <c r="A23" s="95"/>
      <c r="B23" s="95" t="s">
        <v>126</v>
      </c>
      <c r="C23" s="95"/>
      <c r="D23" s="95"/>
      <c r="E23" s="81"/>
      <c r="F23" s="81"/>
      <c r="G23" s="81"/>
    </row>
    <row r="24" spans="1:13" ht="15" x14ac:dyDescent="0.2">
      <c r="A24" s="95"/>
      <c r="B24" s="95" t="s">
        <v>71</v>
      </c>
      <c r="C24" s="95"/>
      <c r="D24" s="95"/>
      <c r="E24" s="81"/>
      <c r="F24" s="81"/>
      <c r="G24" s="81"/>
    </row>
    <row r="25" spans="1:13" ht="15" x14ac:dyDescent="0.2">
      <c r="A25" s="95"/>
      <c r="B25" s="95" t="s">
        <v>127</v>
      </c>
      <c r="C25" s="95"/>
      <c r="D25" s="95"/>
      <c r="E25" s="81"/>
      <c r="F25" s="81"/>
      <c r="G25" s="81"/>
    </row>
    <row r="26" spans="1:13" ht="15" x14ac:dyDescent="0.2">
      <c r="A26" s="81"/>
      <c r="B26" s="81" t="s">
        <v>130</v>
      </c>
      <c r="C26" s="81"/>
      <c r="D26" s="81"/>
      <c r="E26" s="81"/>
      <c r="F26" s="81"/>
      <c r="G26" s="81"/>
    </row>
    <row r="27" spans="1:13" ht="15" x14ac:dyDescent="0.2">
      <c r="A27" s="95"/>
      <c r="B27" s="95" t="s">
        <v>128</v>
      </c>
      <c r="C27" s="95"/>
      <c r="D27" s="95"/>
      <c r="E27" s="81"/>
      <c r="F27" s="81"/>
      <c r="G27" s="81"/>
    </row>
    <row r="28" spans="1:13" ht="15" x14ac:dyDescent="0.2">
      <c r="A28" s="81"/>
      <c r="B28" s="81" t="s">
        <v>140</v>
      </c>
      <c r="C28" s="81"/>
      <c r="D28" s="81"/>
      <c r="E28" s="81"/>
      <c r="F28" s="81"/>
      <c r="G28" s="81"/>
      <c r="H28" s="81"/>
      <c r="I28" s="81"/>
      <c r="J28" s="81"/>
      <c r="K28" s="81"/>
      <c r="L28" s="81"/>
    </row>
    <row r="29" spans="1:13" ht="15" x14ac:dyDescent="0.2">
      <c r="A29" s="81"/>
      <c r="B29" s="81"/>
      <c r="C29" s="81"/>
      <c r="D29" s="81"/>
      <c r="E29" s="81"/>
      <c r="F29" s="81"/>
      <c r="G29" s="81"/>
      <c r="H29" s="8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6249-20F9-47DB-B74F-C4E32C9BC521}">
  <dimension ref="A1:AF300"/>
  <sheetViews>
    <sheetView tabSelected="1" zoomScaleNormal="100" workbookViewId="0">
      <selection activeCell="K15" sqref="K15"/>
    </sheetView>
  </sheetViews>
  <sheetFormatPr defaultRowHeight="12.75" x14ac:dyDescent="0.2"/>
  <cols>
    <col min="1" max="1" width="22.7109375" style="18" customWidth="1"/>
    <col min="2" max="2" width="23.42578125" style="18" customWidth="1"/>
    <col min="3" max="3" width="27.7109375" style="46" bestFit="1" customWidth="1"/>
    <col min="4" max="4" width="26.140625" style="46" bestFit="1" customWidth="1"/>
    <col min="5" max="5" width="37.140625" style="1" customWidth="1"/>
    <col min="6" max="6" width="6.7109375" style="1" customWidth="1"/>
    <col min="7" max="7" width="14.5703125" style="3" customWidth="1"/>
    <col min="8" max="8" width="11.5703125" style="3" customWidth="1"/>
    <col min="9" max="9" width="12.42578125" style="3" customWidth="1"/>
    <col min="10" max="10" width="13" style="4" customWidth="1"/>
    <col min="11" max="11" width="13.85546875" style="3" customWidth="1"/>
    <col min="12" max="12" width="13" style="3" customWidth="1"/>
    <col min="13" max="13" width="9.140625" style="3" bestFit="1" customWidth="1"/>
    <col min="14" max="15" width="10.140625" style="3" bestFit="1" customWidth="1"/>
    <col min="16" max="16" width="9.140625" style="3" bestFit="1" customWidth="1"/>
    <col min="17" max="18" width="10.140625" style="3" bestFit="1" customWidth="1"/>
    <col min="19" max="19" width="9.140625" style="3" bestFit="1" customWidth="1"/>
    <col min="20" max="22" width="7.5703125" style="3" bestFit="1" customWidth="1"/>
    <col min="23" max="24" width="10.140625" style="3" bestFit="1" customWidth="1"/>
    <col min="25" max="26" width="9.140625" style="3" bestFit="1" customWidth="1"/>
    <col min="27" max="27" width="10.140625" style="3" bestFit="1" customWidth="1"/>
    <col min="28" max="28" width="18.42578125" style="5" customWidth="1"/>
    <col min="29" max="29" width="20.42578125" style="1" customWidth="1"/>
    <col min="30" max="30" width="10.5703125" style="1" customWidth="1"/>
    <col min="31" max="31" width="14.85546875" style="1" customWidth="1"/>
    <col min="32" max="32" width="22.140625" style="1" customWidth="1"/>
    <col min="33" max="16384" width="9.140625" style="1"/>
  </cols>
  <sheetData>
    <row r="1" spans="1:32" ht="15.75" x14ac:dyDescent="0.25">
      <c r="A1" s="41" t="s">
        <v>40</v>
      </c>
      <c r="B1" s="71" t="s">
        <v>41</v>
      </c>
      <c r="C1" s="44" t="s">
        <v>14</v>
      </c>
      <c r="D1" s="73" t="s">
        <v>18</v>
      </c>
      <c r="E1" s="3"/>
      <c r="F1" s="4"/>
      <c r="G1" s="30" t="s">
        <v>45</v>
      </c>
      <c r="H1" s="15"/>
      <c r="J1" s="88"/>
      <c r="K1" s="89"/>
      <c r="L1" s="84"/>
    </row>
    <row r="2" spans="1:32" ht="16.5" thickBot="1" x14ac:dyDescent="0.3">
      <c r="C2" s="45" t="s">
        <v>42</v>
      </c>
      <c r="D2" s="74">
        <v>125000</v>
      </c>
      <c r="F2" s="2"/>
      <c r="G2" s="15" t="s">
        <v>53</v>
      </c>
      <c r="H2" s="38">
        <f>IF(AA6*0.4&gt;D2,D2,AA6*0.4)</f>
        <v>125000</v>
      </c>
      <c r="I2" s="6"/>
      <c r="J2" s="89"/>
      <c r="K2" s="83"/>
      <c r="L2" s="89"/>
    </row>
    <row r="3" spans="1:32" ht="16.5" thickBot="1" x14ac:dyDescent="0.3">
      <c r="A3" s="42" t="s">
        <v>43</v>
      </c>
      <c r="B3" s="72" t="s">
        <v>44</v>
      </c>
      <c r="C3" s="7"/>
      <c r="D3" s="7"/>
      <c r="F3" s="2"/>
      <c r="G3" s="15" t="s">
        <v>52</v>
      </c>
      <c r="H3" s="38">
        <f>H2</f>
        <v>125000</v>
      </c>
      <c r="I3" s="8"/>
      <c r="J3" s="92" t="s">
        <v>93</v>
      </c>
      <c r="K3" s="93"/>
      <c r="L3" s="94"/>
      <c r="M3" s="8"/>
      <c r="N3" s="8"/>
      <c r="O3" s="8"/>
    </row>
    <row r="4" spans="1:32" ht="16.5" customHeight="1" x14ac:dyDescent="0.2">
      <c r="E4" s="9"/>
      <c r="G4" s="15" t="s">
        <v>51</v>
      </c>
      <c r="H4" s="38">
        <f>Z6</f>
        <v>1691550</v>
      </c>
      <c r="I4" s="8"/>
      <c r="J4" s="90" t="s">
        <v>94</v>
      </c>
      <c r="K4" s="91" t="s">
        <v>95</v>
      </c>
      <c r="L4" s="90" t="s">
        <v>96</v>
      </c>
      <c r="M4" s="8"/>
      <c r="N4" s="8"/>
      <c r="O4" s="8"/>
    </row>
    <row r="5" spans="1:32" ht="27.75" customHeight="1" x14ac:dyDescent="0.2">
      <c r="E5" s="9"/>
      <c r="G5" s="3" t="s">
        <v>46</v>
      </c>
      <c r="H5" s="38">
        <f>AA6-H2-H3-H4</f>
        <v>1499231.855</v>
      </c>
      <c r="J5" s="85"/>
      <c r="K5" s="86"/>
      <c r="L5" s="87"/>
      <c r="M5" s="8"/>
      <c r="N5" s="8"/>
      <c r="O5" s="8"/>
      <c r="Y5" s="40" t="s">
        <v>55</v>
      </c>
      <c r="Z5" s="40" t="s">
        <v>56</v>
      </c>
      <c r="AA5" s="40" t="s">
        <v>57</v>
      </c>
    </row>
    <row r="6" spans="1:32" s="10" customFormat="1" ht="21" thickBot="1" x14ac:dyDescent="0.35">
      <c r="A6" s="47" t="s">
        <v>69</v>
      </c>
      <c r="B6" s="43"/>
      <c r="C6" s="47"/>
      <c r="D6" s="47"/>
      <c r="F6" s="11"/>
      <c r="G6" s="31" t="s">
        <v>9</v>
      </c>
      <c r="H6" s="34">
        <f>SUM(H2:H5)</f>
        <v>3440781.855</v>
      </c>
      <c r="I6" s="11"/>
      <c r="M6" s="11"/>
      <c r="N6" s="11"/>
      <c r="O6" s="11"/>
      <c r="P6" s="12"/>
      <c r="Q6" s="12"/>
      <c r="R6" s="12"/>
      <c r="S6" s="12"/>
      <c r="T6" s="12"/>
      <c r="U6" s="12"/>
      <c r="V6" s="12"/>
      <c r="W6" s="12"/>
      <c r="X6" s="12"/>
      <c r="Y6" s="39">
        <f>SUM(Y9:Y500)</f>
        <v>1749231.855</v>
      </c>
      <c r="Z6" s="39">
        <f>SUM(Z9:Z500)</f>
        <v>1691550</v>
      </c>
      <c r="AA6" s="39">
        <f>SUM(AA9:AA500)</f>
        <v>3440781.855</v>
      </c>
      <c r="AB6" s="13"/>
    </row>
    <row r="7" spans="1:32" ht="21" thickTop="1" x14ac:dyDescent="0.3">
      <c r="F7" s="14"/>
      <c r="G7" s="15"/>
      <c r="H7" s="15"/>
      <c r="I7" s="15"/>
      <c r="J7" s="75" t="s">
        <v>54</v>
      </c>
      <c r="K7" s="76"/>
      <c r="L7" s="77"/>
      <c r="M7" s="78"/>
      <c r="N7" s="67" t="s">
        <v>8</v>
      </c>
      <c r="O7" s="67"/>
      <c r="P7" s="67"/>
      <c r="Q7" s="68" t="s">
        <v>15</v>
      </c>
      <c r="R7" s="69"/>
      <c r="S7" s="70"/>
      <c r="T7" s="67" t="s">
        <v>13</v>
      </c>
      <c r="U7" s="67"/>
      <c r="V7" s="67"/>
      <c r="W7" s="67" t="s">
        <v>9</v>
      </c>
      <c r="X7" s="67"/>
      <c r="Y7" s="67"/>
      <c r="Z7" s="65"/>
      <c r="AA7" s="66"/>
      <c r="AB7" s="66"/>
      <c r="AC7" s="14"/>
      <c r="AD7" s="14"/>
    </row>
    <row r="8" spans="1:32" s="55" customFormat="1" ht="51" x14ac:dyDescent="0.2">
      <c r="A8" s="36" t="s">
        <v>92</v>
      </c>
      <c r="B8" s="36" t="s">
        <v>79</v>
      </c>
      <c r="C8" s="49" t="s">
        <v>19</v>
      </c>
      <c r="D8" s="49" t="s">
        <v>68</v>
      </c>
      <c r="E8" s="50" t="s">
        <v>70</v>
      </c>
      <c r="F8" s="51" t="s">
        <v>16</v>
      </c>
      <c r="G8" s="52" t="s">
        <v>2</v>
      </c>
      <c r="H8" s="52" t="s">
        <v>3</v>
      </c>
      <c r="I8" s="52" t="s">
        <v>4</v>
      </c>
      <c r="J8" s="79" t="s">
        <v>1</v>
      </c>
      <c r="K8" s="53" t="s">
        <v>5</v>
      </c>
      <c r="L8" s="53" t="s">
        <v>6</v>
      </c>
      <c r="M8" s="53" t="s">
        <v>7</v>
      </c>
      <c r="N8" s="53" t="s">
        <v>2</v>
      </c>
      <c r="O8" s="53" t="s">
        <v>3</v>
      </c>
      <c r="P8" s="53" t="s">
        <v>4</v>
      </c>
      <c r="Q8" s="53" t="s">
        <v>2</v>
      </c>
      <c r="R8" s="53" t="s">
        <v>3</v>
      </c>
      <c r="S8" s="53" t="s">
        <v>4</v>
      </c>
      <c r="T8" s="53" t="s">
        <v>2</v>
      </c>
      <c r="U8" s="53" t="s">
        <v>3</v>
      </c>
      <c r="V8" s="53" t="s">
        <v>4</v>
      </c>
      <c r="W8" s="53" t="s">
        <v>2</v>
      </c>
      <c r="X8" s="53" t="s">
        <v>3</v>
      </c>
      <c r="Y8" s="53" t="s">
        <v>4</v>
      </c>
      <c r="Z8" s="53" t="s">
        <v>10</v>
      </c>
      <c r="AA8" s="53" t="s">
        <v>11</v>
      </c>
      <c r="AB8" s="51" t="s">
        <v>97</v>
      </c>
      <c r="AC8" s="51" t="s">
        <v>12</v>
      </c>
      <c r="AD8" s="54" t="s">
        <v>17</v>
      </c>
      <c r="AE8" s="36" t="s">
        <v>21</v>
      </c>
      <c r="AF8" s="36" t="s">
        <v>20</v>
      </c>
    </row>
    <row r="9" spans="1:32" s="5" customFormat="1" x14ac:dyDescent="0.2">
      <c r="A9" s="5">
        <v>1</v>
      </c>
      <c r="B9" s="62" t="s">
        <v>83</v>
      </c>
      <c r="C9" s="48" t="s">
        <v>66</v>
      </c>
      <c r="D9" s="48"/>
      <c r="E9" s="21"/>
      <c r="F9" s="5">
        <v>1</v>
      </c>
      <c r="G9" s="19">
        <v>200000</v>
      </c>
      <c r="H9" s="19">
        <v>200000</v>
      </c>
      <c r="I9" s="19">
        <v>100000</v>
      </c>
      <c r="J9" s="4">
        <v>1</v>
      </c>
      <c r="K9" s="32">
        <f>G9*$J9</f>
        <v>200000</v>
      </c>
      <c r="L9" s="32">
        <f>H9*$J9</f>
        <v>200000</v>
      </c>
      <c r="M9" s="32">
        <f>I9*$J9</f>
        <v>100000</v>
      </c>
      <c r="N9" s="32">
        <f>$F9*K9</f>
        <v>200000</v>
      </c>
      <c r="O9" s="32">
        <f>$F9*L9</f>
        <v>200000</v>
      </c>
      <c r="P9" s="32">
        <f>$F9*M9</f>
        <v>100000</v>
      </c>
      <c r="Q9" s="33">
        <f>N9*1.05</f>
        <v>210000</v>
      </c>
      <c r="R9" s="33">
        <f>O9*1.05</f>
        <v>210000</v>
      </c>
      <c r="S9" s="33">
        <f>P9*1.05</f>
        <v>105000</v>
      </c>
      <c r="T9" s="32">
        <f>Q9*0.0341</f>
        <v>7161</v>
      </c>
      <c r="U9" s="32">
        <f>R9*0.0341</f>
        <v>7161</v>
      </c>
      <c r="V9" s="32">
        <f>S9*0.0341</f>
        <v>3580.5</v>
      </c>
      <c r="W9" s="32">
        <f>Q9+T9</f>
        <v>217161</v>
      </c>
      <c r="X9" s="32">
        <f>R9+U9</f>
        <v>217161</v>
      </c>
      <c r="Y9" s="32">
        <f>S9+V9</f>
        <v>108580.5</v>
      </c>
      <c r="Z9" s="32">
        <f>R9-S9</f>
        <v>105000</v>
      </c>
      <c r="AA9" s="32">
        <f>Y9+Z9</f>
        <v>213580.5</v>
      </c>
      <c r="AB9" s="62" t="s">
        <v>106</v>
      </c>
      <c r="AC9" s="23">
        <v>667</v>
      </c>
      <c r="AD9" s="23"/>
    </row>
    <row r="10" spans="1:32" s="5" customFormat="1" x14ac:dyDescent="0.2">
      <c r="A10" s="5">
        <v>2</v>
      </c>
      <c r="B10" s="62" t="s">
        <v>80</v>
      </c>
      <c r="C10" s="48" t="s">
        <v>67</v>
      </c>
      <c r="D10" s="48"/>
      <c r="E10" s="21"/>
      <c r="F10" s="5">
        <v>2</v>
      </c>
      <c r="G10" s="19">
        <v>200000</v>
      </c>
      <c r="H10" s="19">
        <v>200000</v>
      </c>
      <c r="I10" s="19">
        <v>100000</v>
      </c>
      <c r="J10" s="20">
        <v>1</v>
      </c>
      <c r="K10" s="32">
        <f>G10*$J10</f>
        <v>200000</v>
      </c>
      <c r="L10" s="32">
        <f>H10*$J10</f>
        <v>200000</v>
      </c>
      <c r="M10" s="32">
        <f>I10*$J10</f>
        <v>100000</v>
      </c>
      <c r="N10" s="32">
        <f>$F10*K10</f>
        <v>400000</v>
      </c>
      <c r="O10" s="32">
        <f>$F10*L10</f>
        <v>400000</v>
      </c>
      <c r="P10" s="32">
        <f>$F10*M10</f>
        <v>200000</v>
      </c>
      <c r="Q10" s="33">
        <f>N10*1.05</f>
        <v>420000</v>
      </c>
      <c r="R10" s="33">
        <f>O10*1.05</f>
        <v>420000</v>
      </c>
      <c r="S10" s="33">
        <f>P10*1.05</f>
        <v>210000</v>
      </c>
      <c r="T10" s="32">
        <f>Q10*0.0341</f>
        <v>14322</v>
      </c>
      <c r="U10" s="32">
        <f>R10*0.0341</f>
        <v>14322</v>
      </c>
      <c r="V10" s="32">
        <f>S10*0.0341</f>
        <v>7161</v>
      </c>
      <c r="W10" s="32">
        <f>Q10+T10</f>
        <v>434322</v>
      </c>
      <c r="X10" s="32">
        <f>R10+U10</f>
        <v>434322</v>
      </c>
      <c r="Y10" s="32">
        <f>S10+V10</f>
        <v>217161</v>
      </c>
      <c r="Z10" s="32">
        <f>R10-S10</f>
        <v>210000</v>
      </c>
      <c r="AA10" s="32">
        <f>Y10+Z10</f>
        <v>427161</v>
      </c>
      <c r="AB10" s="62" t="s">
        <v>103</v>
      </c>
      <c r="AC10" s="23">
        <v>111</v>
      </c>
      <c r="AD10" s="23"/>
    </row>
    <row r="11" spans="1:32" s="5" customFormat="1" x14ac:dyDescent="0.2">
      <c r="A11" s="5">
        <v>3</v>
      </c>
      <c r="B11" s="62" t="s">
        <v>81</v>
      </c>
      <c r="C11" s="48" t="s">
        <v>63</v>
      </c>
      <c r="D11" s="48"/>
      <c r="E11" s="24"/>
      <c r="F11" s="5">
        <v>3</v>
      </c>
      <c r="G11" s="19">
        <v>200000</v>
      </c>
      <c r="H11" s="19">
        <v>200000</v>
      </c>
      <c r="I11" s="19">
        <v>100000</v>
      </c>
      <c r="J11" s="4">
        <v>1.37</v>
      </c>
      <c r="K11" s="32">
        <f>G11*$J11</f>
        <v>274000</v>
      </c>
      <c r="L11" s="32">
        <f>H11*$J11</f>
        <v>274000</v>
      </c>
      <c r="M11" s="32">
        <f>I11*$J11</f>
        <v>137000</v>
      </c>
      <c r="N11" s="32">
        <f>$F11*K11</f>
        <v>822000</v>
      </c>
      <c r="O11" s="32">
        <f>$F11*L11</f>
        <v>822000</v>
      </c>
      <c r="P11" s="32">
        <f>$F11*M11</f>
        <v>411000</v>
      </c>
      <c r="Q11" s="33">
        <f>N11*1.05</f>
        <v>863100</v>
      </c>
      <c r="R11" s="33">
        <f>O11*1.05</f>
        <v>863100</v>
      </c>
      <c r="S11" s="33">
        <f>P11*1.05</f>
        <v>431550</v>
      </c>
      <c r="T11" s="32">
        <f>Q11*0.0341</f>
        <v>29431.71</v>
      </c>
      <c r="U11" s="32">
        <f>R11*0.0341</f>
        <v>29431.71</v>
      </c>
      <c r="V11" s="32">
        <f>S11*0.0341</f>
        <v>14715.855</v>
      </c>
      <c r="W11" s="32">
        <f>Q11+T11</f>
        <v>892531.71</v>
      </c>
      <c r="X11" s="32">
        <f>R11+U11</f>
        <v>892531.71</v>
      </c>
      <c r="Y11" s="32">
        <f>S11+V11</f>
        <v>446265.85499999998</v>
      </c>
      <c r="Z11" s="32">
        <f>R11-S11</f>
        <v>431550</v>
      </c>
      <c r="AA11" s="32">
        <f>Y11+Z11</f>
        <v>877815.85499999998</v>
      </c>
      <c r="AB11" s="62" t="s">
        <v>104</v>
      </c>
      <c r="AC11" s="23">
        <v>333</v>
      </c>
      <c r="AD11" s="23"/>
    </row>
    <row r="12" spans="1:32" s="5" customFormat="1" x14ac:dyDescent="0.2">
      <c r="A12" s="5">
        <v>3</v>
      </c>
      <c r="B12" s="62" t="s">
        <v>81</v>
      </c>
      <c r="C12" s="48" t="s">
        <v>65</v>
      </c>
      <c r="D12" s="48"/>
      <c r="E12" s="21"/>
      <c r="F12" s="5">
        <v>1</v>
      </c>
      <c r="G12" s="22">
        <v>200000</v>
      </c>
      <c r="H12" s="22">
        <v>200000</v>
      </c>
      <c r="I12" s="19">
        <v>100000</v>
      </c>
      <c r="J12" s="4">
        <v>1</v>
      </c>
      <c r="K12" s="32">
        <f>G12*$J12</f>
        <v>200000</v>
      </c>
      <c r="L12" s="32">
        <f>H12*$J12</f>
        <v>200000</v>
      </c>
      <c r="M12" s="32">
        <f>I12*$J12</f>
        <v>100000</v>
      </c>
      <c r="N12" s="32">
        <f>$F12*K12</f>
        <v>200000</v>
      </c>
      <c r="O12" s="32">
        <f>$F12*L12</f>
        <v>200000</v>
      </c>
      <c r="P12" s="32">
        <f>$F12*M12</f>
        <v>100000</v>
      </c>
      <c r="Q12" s="33">
        <f>N12*1.05</f>
        <v>210000</v>
      </c>
      <c r="R12" s="33">
        <f>O12*1.05</f>
        <v>210000</v>
      </c>
      <c r="S12" s="33">
        <f>P12*1.05</f>
        <v>105000</v>
      </c>
      <c r="T12" s="32">
        <f>Q12*0.0341</f>
        <v>7161</v>
      </c>
      <c r="U12" s="32">
        <f>R12*0.0341</f>
        <v>7161</v>
      </c>
      <c r="V12" s="32">
        <f>S12*0.0341</f>
        <v>3580.5</v>
      </c>
      <c r="W12" s="32">
        <f>Q12+T12</f>
        <v>217161</v>
      </c>
      <c r="X12" s="32">
        <f>R12+U12</f>
        <v>217161</v>
      </c>
      <c r="Y12" s="32">
        <f>S12+V12</f>
        <v>108580.5</v>
      </c>
      <c r="Z12" s="32">
        <f>R12-S12</f>
        <v>105000</v>
      </c>
      <c r="AA12" s="32">
        <f>Y12+Z12</f>
        <v>213580.5</v>
      </c>
      <c r="AB12" s="62" t="s">
        <v>103</v>
      </c>
      <c r="AC12" s="23">
        <v>77</v>
      </c>
      <c r="AD12" s="23"/>
    </row>
    <row r="13" spans="1:32" s="5" customFormat="1" x14ac:dyDescent="0.2">
      <c r="A13" s="5">
        <v>20</v>
      </c>
      <c r="B13" s="62" t="s">
        <v>84</v>
      </c>
      <c r="C13" s="48" t="s">
        <v>66</v>
      </c>
      <c r="D13" s="48"/>
      <c r="E13" s="21"/>
      <c r="F13" s="5">
        <v>4</v>
      </c>
      <c r="G13" s="22">
        <v>200000</v>
      </c>
      <c r="H13" s="22">
        <v>200000</v>
      </c>
      <c r="I13" s="19">
        <v>100000</v>
      </c>
      <c r="J13" s="4">
        <v>1</v>
      </c>
      <c r="K13" s="32">
        <f>G13*$J13</f>
        <v>200000</v>
      </c>
      <c r="L13" s="32">
        <f>H13*$J13</f>
        <v>200000</v>
      </c>
      <c r="M13" s="32">
        <f>I13*$J13</f>
        <v>100000</v>
      </c>
      <c r="N13" s="32">
        <f>$F13*K13</f>
        <v>800000</v>
      </c>
      <c r="O13" s="32">
        <f>$F13*L13</f>
        <v>800000</v>
      </c>
      <c r="P13" s="32">
        <f>$F13*M13</f>
        <v>400000</v>
      </c>
      <c r="Q13" s="33">
        <f>N13*1.05</f>
        <v>840000</v>
      </c>
      <c r="R13" s="33">
        <f>O13*1.05</f>
        <v>840000</v>
      </c>
      <c r="S13" s="33">
        <f>P13*1.05</f>
        <v>420000</v>
      </c>
      <c r="T13" s="32">
        <f>Q13*0.0341</f>
        <v>28644</v>
      </c>
      <c r="U13" s="32">
        <f>R13*0.0341</f>
        <v>28644</v>
      </c>
      <c r="V13" s="32">
        <f>S13*0.0341</f>
        <v>14322</v>
      </c>
      <c r="W13" s="32">
        <f>Q13+T13</f>
        <v>868644</v>
      </c>
      <c r="X13" s="32">
        <f>R13+U13</f>
        <v>868644</v>
      </c>
      <c r="Y13" s="32">
        <f>S13+V13</f>
        <v>434322</v>
      </c>
      <c r="Z13" s="32">
        <f>R13-S13</f>
        <v>420000</v>
      </c>
      <c r="AA13" s="32">
        <f>Y13+Z13</f>
        <v>854322</v>
      </c>
      <c r="AB13" s="62" t="s">
        <v>106</v>
      </c>
      <c r="AC13" s="23">
        <v>22</v>
      </c>
      <c r="AD13" s="23"/>
    </row>
    <row r="14" spans="1:32" s="5" customFormat="1" x14ac:dyDescent="0.2">
      <c r="A14" s="5">
        <v>4</v>
      </c>
      <c r="B14" s="62" t="s">
        <v>85</v>
      </c>
      <c r="C14" s="48" t="s">
        <v>29</v>
      </c>
      <c r="D14" s="48"/>
      <c r="E14" s="21"/>
      <c r="F14" s="5">
        <v>2</v>
      </c>
      <c r="G14" s="22">
        <v>200000</v>
      </c>
      <c r="H14" s="22">
        <v>200000</v>
      </c>
      <c r="I14" s="19">
        <v>100000</v>
      </c>
      <c r="J14" s="4">
        <v>1</v>
      </c>
      <c r="K14" s="32">
        <f>G14*$J14</f>
        <v>200000</v>
      </c>
      <c r="L14" s="32">
        <f>H14*$J14</f>
        <v>200000</v>
      </c>
      <c r="M14" s="32">
        <f>I14*$J14</f>
        <v>100000</v>
      </c>
      <c r="N14" s="32">
        <f>$F14*K14</f>
        <v>400000</v>
      </c>
      <c r="O14" s="32">
        <f>$F14*L14</f>
        <v>400000</v>
      </c>
      <c r="P14" s="32">
        <f>$F14*M14</f>
        <v>200000</v>
      </c>
      <c r="Q14" s="33">
        <f>N14*1.05</f>
        <v>420000</v>
      </c>
      <c r="R14" s="33">
        <f>O14*1.05</f>
        <v>420000</v>
      </c>
      <c r="S14" s="33">
        <f>P14*1.05</f>
        <v>210000</v>
      </c>
      <c r="T14" s="32">
        <f>Q14*0.0341</f>
        <v>14322</v>
      </c>
      <c r="U14" s="32">
        <f>R14*0.0341</f>
        <v>14322</v>
      </c>
      <c r="V14" s="32">
        <f>S14*0.0341</f>
        <v>7161</v>
      </c>
      <c r="W14" s="32">
        <f>Q14+T14</f>
        <v>434322</v>
      </c>
      <c r="X14" s="32">
        <f>R14+U14</f>
        <v>434322</v>
      </c>
      <c r="Y14" s="32">
        <f>S14+V14</f>
        <v>217161</v>
      </c>
      <c r="Z14" s="32">
        <f>R14-S14</f>
        <v>210000</v>
      </c>
      <c r="AA14" s="32">
        <f>Y14+Z14</f>
        <v>427161</v>
      </c>
      <c r="AB14" s="62" t="s">
        <v>104</v>
      </c>
      <c r="AC14" s="23">
        <v>787</v>
      </c>
      <c r="AD14" s="23"/>
    </row>
    <row r="15" spans="1:32" s="5" customFormat="1" x14ac:dyDescent="0.2">
      <c r="A15" s="23">
        <v>5</v>
      </c>
      <c r="B15" s="62" t="s">
        <v>82</v>
      </c>
      <c r="C15" s="24" t="s">
        <v>64</v>
      </c>
      <c r="D15" s="24"/>
      <c r="E15" s="24"/>
      <c r="F15" s="5">
        <v>2</v>
      </c>
      <c r="G15" s="19">
        <v>200000</v>
      </c>
      <c r="H15" s="19">
        <v>200000</v>
      </c>
      <c r="I15" s="19">
        <v>100000</v>
      </c>
      <c r="J15" s="4">
        <v>1</v>
      </c>
      <c r="K15" s="32">
        <f>G15*$J15</f>
        <v>200000</v>
      </c>
      <c r="L15" s="32">
        <f>H15*$J15</f>
        <v>200000</v>
      </c>
      <c r="M15" s="32">
        <f>I15*$J15</f>
        <v>100000</v>
      </c>
      <c r="N15" s="32">
        <f>$F15*K15</f>
        <v>400000</v>
      </c>
      <c r="O15" s="32">
        <f>$F15*L15</f>
        <v>400000</v>
      </c>
      <c r="P15" s="32">
        <f>$F15*M15</f>
        <v>200000</v>
      </c>
      <c r="Q15" s="33">
        <f>N15*1.05</f>
        <v>420000</v>
      </c>
      <c r="R15" s="33">
        <f>O15*1.05</f>
        <v>420000</v>
      </c>
      <c r="S15" s="33">
        <f>P15*1.05</f>
        <v>210000</v>
      </c>
      <c r="T15" s="32">
        <f>Q15*0.0341</f>
        <v>14322</v>
      </c>
      <c r="U15" s="32">
        <f>R15*0.0341</f>
        <v>14322</v>
      </c>
      <c r="V15" s="32">
        <f>S15*0.0341</f>
        <v>7161</v>
      </c>
      <c r="W15" s="32">
        <f>Q15+T15</f>
        <v>434322</v>
      </c>
      <c r="X15" s="32">
        <f>R15+U15</f>
        <v>434322</v>
      </c>
      <c r="Y15" s="32">
        <f>S15+V15</f>
        <v>217161</v>
      </c>
      <c r="Z15" s="32">
        <f>R15-S15</f>
        <v>210000</v>
      </c>
      <c r="AA15" s="32">
        <f>Y15+Z15</f>
        <v>427161</v>
      </c>
      <c r="AB15" s="62" t="s">
        <v>105</v>
      </c>
      <c r="AC15" s="23">
        <v>55</v>
      </c>
      <c r="AD15" s="23"/>
    </row>
    <row r="16" spans="1:32" s="5" customFormat="1" x14ac:dyDescent="0.2">
      <c r="B16" s="62"/>
      <c r="C16" s="48"/>
      <c r="D16" s="48"/>
      <c r="E16" s="21"/>
      <c r="G16" s="22"/>
      <c r="H16" s="22"/>
      <c r="I16" s="19"/>
      <c r="J16" s="4">
        <v>1</v>
      </c>
      <c r="K16" s="32">
        <f>G16*$J16</f>
        <v>0</v>
      </c>
      <c r="L16" s="32">
        <f>H16*$J16</f>
        <v>0</v>
      </c>
      <c r="M16" s="32">
        <f>I16*$J16</f>
        <v>0</v>
      </c>
      <c r="N16" s="32">
        <f>$F16*K16</f>
        <v>0</v>
      </c>
      <c r="O16" s="32">
        <f>$F16*L16</f>
        <v>0</v>
      </c>
      <c r="P16" s="32">
        <f>$F16*M16</f>
        <v>0</v>
      </c>
      <c r="Q16" s="33">
        <f>N16*1.05</f>
        <v>0</v>
      </c>
      <c r="R16" s="33">
        <f>O16*1.05</f>
        <v>0</v>
      </c>
      <c r="S16" s="33">
        <f>P16*1.05</f>
        <v>0</v>
      </c>
      <c r="T16" s="32">
        <f>Q16*0.0341</f>
        <v>0</v>
      </c>
      <c r="U16" s="32">
        <f>R16*0.0341</f>
        <v>0</v>
      </c>
      <c r="V16" s="32">
        <f>S16*0.0341</f>
        <v>0</v>
      </c>
      <c r="W16" s="32">
        <f>Q16+T16</f>
        <v>0</v>
      </c>
      <c r="X16" s="32">
        <f>R16+U16</f>
        <v>0</v>
      </c>
      <c r="Y16" s="32">
        <f>S16+V16</f>
        <v>0</v>
      </c>
      <c r="Z16" s="32">
        <f>R16-S16</f>
        <v>0</v>
      </c>
      <c r="AA16" s="32">
        <f>Y16+Z16</f>
        <v>0</v>
      </c>
      <c r="AB16" s="23"/>
      <c r="AC16" s="23"/>
      <c r="AD16" s="23"/>
    </row>
    <row r="17" spans="1:31" s="5" customFormat="1" x14ac:dyDescent="0.2">
      <c r="B17" s="62"/>
      <c r="C17" s="48"/>
      <c r="D17" s="48"/>
      <c r="E17" s="21"/>
      <c r="G17" s="22"/>
      <c r="H17" s="22"/>
      <c r="I17" s="19"/>
      <c r="J17" s="4">
        <v>1</v>
      </c>
      <c r="K17" s="32">
        <f>G17*$J17</f>
        <v>0</v>
      </c>
      <c r="L17" s="32">
        <f>H17*$J17</f>
        <v>0</v>
      </c>
      <c r="M17" s="32">
        <f>I17*$J17</f>
        <v>0</v>
      </c>
      <c r="N17" s="32">
        <f>$F17*K17</f>
        <v>0</v>
      </c>
      <c r="O17" s="32">
        <f>$F17*L17</f>
        <v>0</v>
      </c>
      <c r="P17" s="32">
        <f>$F17*M17</f>
        <v>0</v>
      </c>
      <c r="Q17" s="33">
        <f>N17*1.05</f>
        <v>0</v>
      </c>
      <c r="R17" s="33">
        <f>O17*1.05</f>
        <v>0</v>
      </c>
      <c r="S17" s="33">
        <f>P17*1.05</f>
        <v>0</v>
      </c>
      <c r="T17" s="32">
        <f>Q17*0.0341</f>
        <v>0</v>
      </c>
      <c r="U17" s="32">
        <f>R17*0.0341</f>
        <v>0</v>
      </c>
      <c r="V17" s="32">
        <f>S17*0.0341</f>
        <v>0</v>
      </c>
      <c r="W17" s="32">
        <f>Q17+T17</f>
        <v>0</v>
      </c>
      <c r="X17" s="32">
        <f>R17+U17</f>
        <v>0</v>
      </c>
      <c r="Y17" s="32">
        <f>S17+V17</f>
        <v>0</v>
      </c>
      <c r="Z17" s="32">
        <f>R17-S17</f>
        <v>0</v>
      </c>
      <c r="AA17" s="32">
        <f>Y17+Z17</f>
        <v>0</v>
      </c>
      <c r="AB17" s="23"/>
      <c r="AC17" s="23"/>
      <c r="AD17" s="23"/>
    </row>
    <row r="18" spans="1:31" s="5" customFormat="1" x14ac:dyDescent="0.2">
      <c r="C18" s="48"/>
      <c r="D18" s="48"/>
      <c r="E18" s="21"/>
      <c r="G18" s="22"/>
      <c r="H18" s="22"/>
      <c r="I18" s="19"/>
      <c r="J18" s="4">
        <v>1</v>
      </c>
      <c r="K18" s="32">
        <f>G18*$J18</f>
        <v>0</v>
      </c>
      <c r="L18" s="32">
        <f>H18*$J18</f>
        <v>0</v>
      </c>
      <c r="M18" s="32">
        <f>I18*$J18</f>
        <v>0</v>
      </c>
      <c r="N18" s="32">
        <f>$F18*K18</f>
        <v>0</v>
      </c>
      <c r="O18" s="32">
        <f>$F18*L18</f>
        <v>0</v>
      </c>
      <c r="P18" s="32">
        <f>$F18*M18</f>
        <v>0</v>
      </c>
      <c r="Q18" s="33">
        <f>N18*1.05</f>
        <v>0</v>
      </c>
      <c r="R18" s="33">
        <f>O18*1.05</f>
        <v>0</v>
      </c>
      <c r="S18" s="33">
        <f>P18*1.05</f>
        <v>0</v>
      </c>
      <c r="T18" s="32">
        <f>Q18*0.0341</f>
        <v>0</v>
      </c>
      <c r="U18" s="32">
        <f>R18*0.0341</f>
        <v>0</v>
      </c>
      <c r="V18" s="32">
        <f>S18*0.0341</f>
        <v>0</v>
      </c>
      <c r="W18" s="32">
        <f>Q18+T18</f>
        <v>0</v>
      </c>
      <c r="X18" s="32">
        <f>R18+U18</f>
        <v>0</v>
      </c>
      <c r="Y18" s="32">
        <f>S18+V18</f>
        <v>0</v>
      </c>
      <c r="Z18" s="32">
        <f>R18-S18</f>
        <v>0</v>
      </c>
      <c r="AA18" s="32">
        <f>Y18+Z18</f>
        <v>0</v>
      </c>
      <c r="AB18" s="23"/>
      <c r="AC18" s="23"/>
      <c r="AD18" s="23"/>
    </row>
    <row r="19" spans="1:31" s="5" customFormat="1" x14ac:dyDescent="0.2">
      <c r="C19" s="48"/>
      <c r="D19" s="48"/>
      <c r="E19" s="21"/>
      <c r="G19" s="22"/>
      <c r="H19" s="22"/>
      <c r="I19" s="19"/>
      <c r="J19" s="4">
        <v>1</v>
      </c>
      <c r="K19" s="32">
        <f>G19*$J19</f>
        <v>0</v>
      </c>
      <c r="L19" s="32">
        <f>H19*$J19</f>
        <v>0</v>
      </c>
      <c r="M19" s="32">
        <f>I19*$J19</f>
        <v>0</v>
      </c>
      <c r="N19" s="32">
        <f>$F19*K19</f>
        <v>0</v>
      </c>
      <c r="O19" s="32">
        <f>$F19*L19</f>
        <v>0</v>
      </c>
      <c r="P19" s="32">
        <f>$F19*M19</f>
        <v>0</v>
      </c>
      <c r="Q19" s="33">
        <f>N19*1.05</f>
        <v>0</v>
      </c>
      <c r="R19" s="33">
        <f>O19*1.05</f>
        <v>0</v>
      </c>
      <c r="S19" s="33">
        <f>P19*1.05</f>
        <v>0</v>
      </c>
      <c r="T19" s="32">
        <f>Q19*0.0341</f>
        <v>0</v>
      </c>
      <c r="U19" s="32">
        <f>R19*0.0341</f>
        <v>0</v>
      </c>
      <c r="V19" s="32">
        <f>S19*0.0341</f>
        <v>0</v>
      </c>
      <c r="W19" s="32">
        <f>Q19+T19</f>
        <v>0</v>
      </c>
      <c r="X19" s="32">
        <f>R19+U19</f>
        <v>0</v>
      </c>
      <c r="Y19" s="32">
        <f>S19+V19</f>
        <v>0</v>
      </c>
      <c r="Z19" s="32">
        <f>R19-S19</f>
        <v>0</v>
      </c>
      <c r="AA19" s="32">
        <f>Y19+Z19</f>
        <v>0</v>
      </c>
      <c r="AB19" s="23"/>
      <c r="AC19" s="23"/>
      <c r="AD19" s="23"/>
    </row>
    <row r="20" spans="1:31" s="5" customFormat="1" x14ac:dyDescent="0.2">
      <c r="C20" s="48"/>
      <c r="D20" s="48"/>
      <c r="E20" s="21"/>
      <c r="G20" s="22"/>
      <c r="H20" s="22"/>
      <c r="I20" s="19"/>
      <c r="J20" s="4">
        <v>1</v>
      </c>
      <c r="K20" s="32">
        <f>G20*$J20</f>
        <v>0</v>
      </c>
      <c r="L20" s="32">
        <f>H20*$J20</f>
        <v>0</v>
      </c>
      <c r="M20" s="32">
        <f>I20*$J20</f>
        <v>0</v>
      </c>
      <c r="N20" s="32">
        <f>$F20*K20</f>
        <v>0</v>
      </c>
      <c r="O20" s="32">
        <f>$F20*L20</f>
        <v>0</v>
      </c>
      <c r="P20" s="32">
        <f>$F20*M20</f>
        <v>0</v>
      </c>
      <c r="Q20" s="33">
        <f>N20*1.05</f>
        <v>0</v>
      </c>
      <c r="R20" s="33">
        <f>O20*1.05</f>
        <v>0</v>
      </c>
      <c r="S20" s="33">
        <f>P20*1.05</f>
        <v>0</v>
      </c>
      <c r="T20" s="32">
        <f>Q20*0.0341</f>
        <v>0</v>
      </c>
      <c r="U20" s="32">
        <f>R20*0.0341</f>
        <v>0</v>
      </c>
      <c r="V20" s="32">
        <f>S20*0.0341</f>
        <v>0</v>
      </c>
      <c r="W20" s="32">
        <f>Q20+T20</f>
        <v>0</v>
      </c>
      <c r="X20" s="32">
        <f>R20+U20</f>
        <v>0</v>
      </c>
      <c r="Y20" s="32">
        <f>S20+V20</f>
        <v>0</v>
      </c>
      <c r="Z20" s="32">
        <f>R20-S20</f>
        <v>0</v>
      </c>
      <c r="AA20" s="32">
        <f>Y20+Z20</f>
        <v>0</v>
      </c>
      <c r="AB20" s="23"/>
      <c r="AC20" s="23"/>
      <c r="AD20" s="23"/>
    </row>
    <row r="21" spans="1:31" s="5" customFormat="1" x14ac:dyDescent="0.2">
      <c r="C21" s="48"/>
      <c r="D21" s="48"/>
      <c r="E21" s="21"/>
      <c r="G21" s="22"/>
      <c r="H21" s="22"/>
      <c r="I21" s="19"/>
      <c r="J21" s="4">
        <v>1</v>
      </c>
      <c r="K21" s="32">
        <f>G21*$J21</f>
        <v>0</v>
      </c>
      <c r="L21" s="32">
        <f>H21*$J21</f>
        <v>0</v>
      </c>
      <c r="M21" s="32">
        <f>I21*$J21</f>
        <v>0</v>
      </c>
      <c r="N21" s="32">
        <f>$F21*K21</f>
        <v>0</v>
      </c>
      <c r="O21" s="32">
        <f>$F21*L21</f>
        <v>0</v>
      </c>
      <c r="P21" s="32">
        <f>$F21*M21</f>
        <v>0</v>
      </c>
      <c r="Q21" s="33">
        <f>N21*1.05</f>
        <v>0</v>
      </c>
      <c r="R21" s="33">
        <f>O21*1.05</f>
        <v>0</v>
      </c>
      <c r="S21" s="33">
        <f>P21*1.05</f>
        <v>0</v>
      </c>
      <c r="T21" s="32">
        <f>Q21*0.0341</f>
        <v>0</v>
      </c>
      <c r="U21" s="32">
        <f>R21*0.0341</f>
        <v>0</v>
      </c>
      <c r="V21" s="32">
        <f>S21*0.0341</f>
        <v>0</v>
      </c>
      <c r="W21" s="32">
        <f>Q21+T21</f>
        <v>0</v>
      </c>
      <c r="X21" s="32">
        <f>R21+U21</f>
        <v>0</v>
      </c>
      <c r="Y21" s="32">
        <f>S21+V21</f>
        <v>0</v>
      </c>
      <c r="Z21" s="32">
        <f>R21-S21</f>
        <v>0</v>
      </c>
      <c r="AA21" s="32">
        <f>Y21+Z21</f>
        <v>0</v>
      </c>
      <c r="AB21" s="23"/>
      <c r="AC21" s="23"/>
      <c r="AD21" s="23"/>
    </row>
    <row r="22" spans="1:31" s="5" customFormat="1" x14ac:dyDescent="0.2">
      <c r="C22" s="48"/>
      <c r="D22" s="48"/>
      <c r="E22" s="21"/>
      <c r="G22" s="22"/>
      <c r="H22" s="22"/>
      <c r="I22" s="19"/>
      <c r="J22" s="4">
        <v>1</v>
      </c>
      <c r="K22" s="32">
        <f>G22*$J22</f>
        <v>0</v>
      </c>
      <c r="L22" s="32">
        <f>H22*$J22</f>
        <v>0</v>
      </c>
      <c r="M22" s="32">
        <f>I22*$J22</f>
        <v>0</v>
      </c>
      <c r="N22" s="32">
        <f>$F22*K22</f>
        <v>0</v>
      </c>
      <c r="O22" s="32">
        <f>$F22*L22</f>
        <v>0</v>
      </c>
      <c r="P22" s="32">
        <f>$F22*M22</f>
        <v>0</v>
      </c>
      <c r="Q22" s="33">
        <f>N22*1.05</f>
        <v>0</v>
      </c>
      <c r="R22" s="33">
        <f>O22*1.05</f>
        <v>0</v>
      </c>
      <c r="S22" s="33">
        <f>P22*1.05</f>
        <v>0</v>
      </c>
      <c r="T22" s="32">
        <f>Q22*0.0341</f>
        <v>0</v>
      </c>
      <c r="U22" s="32">
        <f>R22*0.0341</f>
        <v>0</v>
      </c>
      <c r="V22" s="32">
        <f>S22*0.0341</f>
        <v>0</v>
      </c>
      <c r="W22" s="32">
        <f>Q22+T22</f>
        <v>0</v>
      </c>
      <c r="X22" s="32">
        <f>R22+U22</f>
        <v>0</v>
      </c>
      <c r="Y22" s="32">
        <f>S22+V22</f>
        <v>0</v>
      </c>
      <c r="Z22" s="32">
        <f>R22-S22</f>
        <v>0</v>
      </c>
      <c r="AA22" s="32">
        <f>Y22+Z22</f>
        <v>0</v>
      </c>
      <c r="AB22" s="23"/>
      <c r="AC22" s="23"/>
      <c r="AD22" s="23"/>
    </row>
    <row r="23" spans="1:31" s="5" customFormat="1" x14ac:dyDescent="0.2">
      <c r="C23" s="48"/>
      <c r="D23" s="48"/>
      <c r="E23" s="21"/>
      <c r="G23" s="22"/>
      <c r="H23" s="22"/>
      <c r="I23" s="19"/>
      <c r="J23" s="4">
        <v>1</v>
      </c>
      <c r="K23" s="32">
        <f>G23*$J23</f>
        <v>0</v>
      </c>
      <c r="L23" s="32">
        <f>H23*$J23</f>
        <v>0</v>
      </c>
      <c r="M23" s="32">
        <f>I23*$J23</f>
        <v>0</v>
      </c>
      <c r="N23" s="32">
        <f>$F23*K23</f>
        <v>0</v>
      </c>
      <c r="O23" s="32">
        <f>$F23*L23</f>
        <v>0</v>
      </c>
      <c r="P23" s="32">
        <f>$F23*M23</f>
        <v>0</v>
      </c>
      <c r="Q23" s="33">
        <f>N23*1.05</f>
        <v>0</v>
      </c>
      <c r="R23" s="33">
        <f>O23*1.05</f>
        <v>0</v>
      </c>
      <c r="S23" s="33">
        <f>P23*1.05</f>
        <v>0</v>
      </c>
      <c r="T23" s="32">
        <f>Q23*0.0341</f>
        <v>0</v>
      </c>
      <c r="U23" s="32">
        <f>R23*0.0341</f>
        <v>0</v>
      </c>
      <c r="V23" s="32">
        <f>S23*0.0341</f>
        <v>0</v>
      </c>
      <c r="W23" s="32">
        <f>Q23+T23</f>
        <v>0</v>
      </c>
      <c r="X23" s="32">
        <f>R23+U23</f>
        <v>0</v>
      </c>
      <c r="Y23" s="32">
        <f>S23+V23</f>
        <v>0</v>
      </c>
      <c r="Z23" s="32">
        <f>R23-S23</f>
        <v>0</v>
      </c>
      <c r="AA23" s="32">
        <f>Y23+Z23</f>
        <v>0</v>
      </c>
      <c r="AB23" s="23"/>
      <c r="AC23" s="23"/>
      <c r="AD23" s="23"/>
    </row>
    <row r="24" spans="1:31" s="5" customFormat="1" x14ac:dyDescent="0.2">
      <c r="C24" s="48"/>
      <c r="D24" s="48"/>
      <c r="E24" s="21"/>
      <c r="G24" s="22"/>
      <c r="H24" s="22"/>
      <c r="I24" s="19"/>
      <c r="J24" s="4">
        <v>1</v>
      </c>
      <c r="K24" s="32">
        <f>G24*$J24</f>
        <v>0</v>
      </c>
      <c r="L24" s="32">
        <f>H24*$J24</f>
        <v>0</v>
      </c>
      <c r="M24" s="32">
        <f>I24*$J24</f>
        <v>0</v>
      </c>
      <c r="N24" s="32">
        <f>$F24*K24</f>
        <v>0</v>
      </c>
      <c r="O24" s="32">
        <f>$F24*L24</f>
        <v>0</v>
      </c>
      <c r="P24" s="32">
        <f>$F24*M24</f>
        <v>0</v>
      </c>
      <c r="Q24" s="33">
        <f>N24*1.05</f>
        <v>0</v>
      </c>
      <c r="R24" s="33">
        <f>O24*1.05</f>
        <v>0</v>
      </c>
      <c r="S24" s="33">
        <f>P24*1.05</f>
        <v>0</v>
      </c>
      <c r="T24" s="32">
        <f>Q24*0.0341</f>
        <v>0</v>
      </c>
      <c r="U24" s="32">
        <f>R24*0.0341</f>
        <v>0</v>
      </c>
      <c r="V24" s="32">
        <f>S24*0.0341</f>
        <v>0</v>
      </c>
      <c r="W24" s="32">
        <f>Q24+T24</f>
        <v>0</v>
      </c>
      <c r="X24" s="32">
        <f>R24+U24</f>
        <v>0</v>
      </c>
      <c r="Y24" s="32">
        <f>S24+V24</f>
        <v>0</v>
      </c>
      <c r="Z24" s="32">
        <f>R24-S24</f>
        <v>0</v>
      </c>
      <c r="AA24" s="32">
        <f>Y24+Z24</f>
        <v>0</v>
      </c>
      <c r="AB24" s="23"/>
      <c r="AC24" s="23"/>
      <c r="AD24" s="23"/>
    </row>
    <row r="25" spans="1:31" s="5" customFormat="1" x14ac:dyDescent="0.2">
      <c r="C25" s="48"/>
      <c r="D25" s="48"/>
      <c r="E25" s="24"/>
      <c r="G25" s="22"/>
      <c r="H25" s="22"/>
      <c r="I25" s="19"/>
      <c r="J25" s="4">
        <v>1</v>
      </c>
      <c r="K25" s="32">
        <f>G25*$J25</f>
        <v>0</v>
      </c>
      <c r="L25" s="32">
        <f>H25*$J25</f>
        <v>0</v>
      </c>
      <c r="M25" s="32">
        <f>I25*$J25</f>
        <v>0</v>
      </c>
      <c r="N25" s="32">
        <f>$F25*K25</f>
        <v>0</v>
      </c>
      <c r="O25" s="32">
        <f>$F25*L25</f>
        <v>0</v>
      </c>
      <c r="P25" s="32">
        <f>$F25*M25</f>
        <v>0</v>
      </c>
      <c r="Q25" s="33">
        <f>N25*1.05</f>
        <v>0</v>
      </c>
      <c r="R25" s="33">
        <f>O25*1.05</f>
        <v>0</v>
      </c>
      <c r="S25" s="33">
        <f>P25*1.05</f>
        <v>0</v>
      </c>
      <c r="T25" s="32">
        <f>Q25*0.0341</f>
        <v>0</v>
      </c>
      <c r="U25" s="32">
        <f>R25*0.0341</f>
        <v>0</v>
      </c>
      <c r="V25" s="32">
        <f>S25*0.0341</f>
        <v>0</v>
      </c>
      <c r="W25" s="32">
        <f>Q25+T25</f>
        <v>0</v>
      </c>
      <c r="X25" s="32">
        <f>R25+U25</f>
        <v>0</v>
      </c>
      <c r="Y25" s="32">
        <f>S25+V25</f>
        <v>0</v>
      </c>
      <c r="Z25" s="32">
        <f>R25-S25</f>
        <v>0</v>
      </c>
      <c r="AA25" s="32">
        <f>Y25+Z25</f>
        <v>0</v>
      </c>
      <c r="AB25" s="23"/>
      <c r="AC25" s="23"/>
      <c r="AD25" s="23"/>
    </row>
    <row r="26" spans="1:31" s="5" customFormat="1" x14ac:dyDescent="0.2">
      <c r="C26" s="48"/>
      <c r="D26" s="48"/>
      <c r="E26" s="24"/>
      <c r="G26" s="22"/>
      <c r="H26" s="22"/>
      <c r="I26" s="19"/>
      <c r="J26" s="4">
        <v>1</v>
      </c>
      <c r="K26" s="32">
        <f>G26*$J26</f>
        <v>0</v>
      </c>
      <c r="L26" s="32">
        <f>H26*$J26</f>
        <v>0</v>
      </c>
      <c r="M26" s="32">
        <f>I26*$J26</f>
        <v>0</v>
      </c>
      <c r="N26" s="32">
        <f>$F26*K26</f>
        <v>0</v>
      </c>
      <c r="O26" s="32">
        <f>$F26*L26</f>
        <v>0</v>
      </c>
      <c r="P26" s="32">
        <f>$F26*M26</f>
        <v>0</v>
      </c>
      <c r="Q26" s="33">
        <f>N26*1.05</f>
        <v>0</v>
      </c>
      <c r="R26" s="33">
        <f>O26*1.05</f>
        <v>0</v>
      </c>
      <c r="S26" s="33">
        <f>P26*1.05</f>
        <v>0</v>
      </c>
      <c r="T26" s="32">
        <f>Q26*0.0341</f>
        <v>0</v>
      </c>
      <c r="U26" s="32">
        <f>R26*0.0341</f>
        <v>0</v>
      </c>
      <c r="V26" s="32">
        <f>S26*0.0341</f>
        <v>0</v>
      </c>
      <c r="W26" s="32">
        <f>Q26+T26</f>
        <v>0</v>
      </c>
      <c r="X26" s="32">
        <f>R26+U26</f>
        <v>0</v>
      </c>
      <c r="Y26" s="32">
        <f>S26+V26</f>
        <v>0</v>
      </c>
      <c r="Z26" s="32">
        <f>R26-S26</f>
        <v>0</v>
      </c>
      <c r="AA26" s="32">
        <f>Y26+Z26</f>
        <v>0</v>
      </c>
      <c r="AB26" s="23"/>
      <c r="AC26" s="23"/>
      <c r="AD26" s="23"/>
    </row>
    <row r="27" spans="1:31" s="5" customFormat="1" x14ac:dyDescent="0.2">
      <c r="C27" s="48"/>
      <c r="D27" s="48"/>
      <c r="E27" s="24"/>
      <c r="G27" s="22"/>
      <c r="H27" s="22"/>
      <c r="I27" s="19"/>
      <c r="J27" s="4">
        <v>1</v>
      </c>
      <c r="K27" s="32">
        <f>G27*$J27</f>
        <v>0</v>
      </c>
      <c r="L27" s="32">
        <f>H27*$J27</f>
        <v>0</v>
      </c>
      <c r="M27" s="32">
        <f>I27*$J27</f>
        <v>0</v>
      </c>
      <c r="N27" s="32">
        <f>$F27*K27</f>
        <v>0</v>
      </c>
      <c r="O27" s="32">
        <f>$F27*L27</f>
        <v>0</v>
      </c>
      <c r="P27" s="32">
        <f>$F27*M27</f>
        <v>0</v>
      </c>
      <c r="Q27" s="33">
        <f>N27*1.05</f>
        <v>0</v>
      </c>
      <c r="R27" s="33">
        <f>O27*1.05</f>
        <v>0</v>
      </c>
      <c r="S27" s="33">
        <f>P27*1.05</f>
        <v>0</v>
      </c>
      <c r="T27" s="32">
        <f>Q27*0.0341</f>
        <v>0</v>
      </c>
      <c r="U27" s="32">
        <f>R27*0.0341</f>
        <v>0</v>
      </c>
      <c r="V27" s="32">
        <f>S27*0.0341</f>
        <v>0</v>
      </c>
      <c r="W27" s="32">
        <f>Q27+T27</f>
        <v>0</v>
      </c>
      <c r="X27" s="32">
        <f>R27+U27</f>
        <v>0</v>
      </c>
      <c r="Y27" s="32">
        <f>S27+V27</f>
        <v>0</v>
      </c>
      <c r="Z27" s="32">
        <f>R27-S27</f>
        <v>0</v>
      </c>
      <c r="AA27" s="32">
        <f>Y27+Z27</f>
        <v>0</v>
      </c>
      <c r="AB27" s="23"/>
      <c r="AC27" s="23"/>
      <c r="AD27" s="23"/>
    </row>
    <row r="28" spans="1:31" s="5" customFormat="1" x14ac:dyDescent="0.2">
      <c r="C28" s="48"/>
      <c r="D28" s="48"/>
      <c r="E28" s="24"/>
      <c r="G28" s="22"/>
      <c r="H28" s="22"/>
      <c r="I28" s="19"/>
      <c r="J28" s="4">
        <v>1</v>
      </c>
      <c r="K28" s="32">
        <f>G28*$J28</f>
        <v>0</v>
      </c>
      <c r="L28" s="32">
        <f>H28*$J28</f>
        <v>0</v>
      </c>
      <c r="M28" s="32">
        <f>I28*$J28</f>
        <v>0</v>
      </c>
      <c r="N28" s="32">
        <f>$F28*K28</f>
        <v>0</v>
      </c>
      <c r="O28" s="32">
        <f>$F28*L28</f>
        <v>0</v>
      </c>
      <c r="P28" s="32">
        <f>$F28*M28</f>
        <v>0</v>
      </c>
      <c r="Q28" s="33">
        <f>N28*1.05</f>
        <v>0</v>
      </c>
      <c r="R28" s="33">
        <f>O28*1.05</f>
        <v>0</v>
      </c>
      <c r="S28" s="33">
        <f>P28*1.05</f>
        <v>0</v>
      </c>
      <c r="T28" s="32">
        <f>Q28*0.0341</f>
        <v>0</v>
      </c>
      <c r="U28" s="32">
        <f>R28*0.0341</f>
        <v>0</v>
      </c>
      <c r="V28" s="32">
        <f>S28*0.0341</f>
        <v>0</v>
      </c>
      <c r="W28" s="32">
        <f>Q28+T28</f>
        <v>0</v>
      </c>
      <c r="X28" s="32">
        <f>R28+U28</f>
        <v>0</v>
      </c>
      <c r="Y28" s="32">
        <f>S28+V28</f>
        <v>0</v>
      </c>
      <c r="Z28" s="32">
        <f>R28-S28</f>
        <v>0</v>
      </c>
      <c r="AA28" s="32">
        <f>Y28+Z28</f>
        <v>0</v>
      </c>
      <c r="AB28" s="23"/>
      <c r="AC28" s="23"/>
      <c r="AD28" s="23"/>
      <c r="AE28" s="1"/>
    </row>
    <row r="29" spans="1:31" s="5" customFormat="1" x14ac:dyDescent="0.2">
      <c r="A29" s="18"/>
      <c r="B29" s="18"/>
      <c r="C29" s="46"/>
      <c r="D29" s="46"/>
      <c r="E29" s="21"/>
      <c r="F29" s="18"/>
      <c r="G29" s="3"/>
      <c r="H29" s="3"/>
      <c r="I29" s="3"/>
      <c r="J29" s="4">
        <v>1</v>
      </c>
      <c r="K29" s="32">
        <f>G29*$J29</f>
        <v>0</v>
      </c>
      <c r="L29" s="32">
        <f>H29*$J29</f>
        <v>0</v>
      </c>
      <c r="M29" s="32">
        <f>I29*$J29</f>
        <v>0</v>
      </c>
      <c r="N29" s="32">
        <f>$F29*K29</f>
        <v>0</v>
      </c>
      <c r="O29" s="32">
        <f>$F29*L29</f>
        <v>0</v>
      </c>
      <c r="P29" s="32">
        <f>$F29*M29</f>
        <v>0</v>
      </c>
      <c r="Q29" s="33">
        <f>N29*1.05</f>
        <v>0</v>
      </c>
      <c r="R29" s="33">
        <f>O29*1.05</f>
        <v>0</v>
      </c>
      <c r="S29" s="33">
        <f>P29*1.05</f>
        <v>0</v>
      </c>
      <c r="T29" s="32">
        <f>Q29*0.0341</f>
        <v>0</v>
      </c>
      <c r="U29" s="32">
        <f>R29*0.0341</f>
        <v>0</v>
      </c>
      <c r="V29" s="32">
        <f>S29*0.0341</f>
        <v>0</v>
      </c>
      <c r="W29" s="32">
        <f>Q29+T29</f>
        <v>0</v>
      </c>
      <c r="X29" s="32">
        <f>R29+U29</f>
        <v>0</v>
      </c>
      <c r="Y29" s="32">
        <f>S29+V29</f>
        <v>0</v>
      </c>
      <c r="Z29" s="32">
        <f>R29-S29</f>
        <v>0</v>
      </c>
      <c r="AA29" s="32">
        <f>Y29+Z29</f>
        <v>0</v>
      </c>
      <c r="AB29" s="23"/>
      <c r="AC29" s="23"/>
      <c r="AD29" s="23"/>
    </row>
    <row r="30" spans="1:31" s="5" customFormat="1" x14ac:dyDescent="0.2">
      <c r="A30" s="18"/>
      <c r="B30" s="18"/>
      <c r="C30" s="46"/>
      <c r="D30" s="46"/>
      <c r="E30" s="21"/>
      <c r="F30" s="18"/>
      <c r="G30" s="3"/>
      <c r="H30" s="3"/>
      <c r="I30" s="3"/>
      <c r="J30" s="4">
        <v>1</v>
      </c>
      <c r="K30" s="32">
        <f>G30*$J30</f>
        <v>0</v>
      </c>
      <c r="L30" s="32">
        <f>H30*$J30</f>
        <v>0</v>
      </c>
      <c r="M30" s="32">
        <f>I30*$J30</f>
        <v>0</v>
      </c>
      <c r="N30" s="32">
        <f>$F30*K30</f>
        <v>0</v>
      </c>
      <c r="O30" s="32">
        <f>$F30*L30</f>
        <v>0</v>
      </c>
      <c r="P30" s="32">
        <f>$F30*M30</f>
        <v>0</v>
      </c>
      <c r="Q30" s="33">
        <f>N30*1.05</f>
        <v>0</v>
      </c>
      <c r="R30" s="33">
        <f>O30*1.05</f>
        <v>0</v>
      </c>
      <c r="S30" s="33">
        <f>P30*1.05</f>
        <v>0</v>
      </c>
      <c r="T30" s="32">
        <f>Q30*0.0341</f>
        <v>0</v>
      </c>
      <c r="U30" s="32">
        <f>R30*0.0341</f>
        <v>0</v>
      </c>
      <c r="V30" s="32">
        <f>S30*0.0341</f>
        <v>0</v>
      </c>
      <c r="W30" s="32">
        <f>Q30+T30</f>
        <v>0</v>
      </c>
      <c r="X30" s="32">
        <f>R30+U30</f>
        <v>0</v>
      </c>
      <c r="Y30" s="32">
        <f>S30+V30</f>
        <v>0</v>
      </c>
      <c r="Z30" s="32">
        <f>R30-S30</f>
        <v>0</v>
      </c>
      <c r="AA30" s="32">
        <f>Y30+Z30</f>
        <v>0</v>
      </c>
      <c r="AB30" s="23"/>
      <c r="AC30" s="23"/>
      <c r="AD30" s="23"/>
    </row>
    <row r="31" spans="1:31" s="5" customFormat="1" x14ac:dyDescent="0.2">
      <c r="A31" s="18"/>
      <c r="B31" s="18"/>
      <c r="C31" s="46"/>
      <c r="D31" s="46"/>
      <c r="E31" s="21"/>
      <c r="F31" s="18"/>
      <c r="G31" s="3"/>
      <c r="H31" s="3"/>
      <c r="I31" s="3"/>
      <c r="J31" s="4">
        <v>1</v>
      </c>
      <c r="K31" s="32">
        <f>G31*$J31</f>
        <v>0</v>
      </c>
      <c r="L31" s="32">
        <f>H31*$J31</f>
        <v>0</v>
      </c>
      <c r="M31" s="32">
        <f>I31*$J31</f>
        <v>0</v>
      </c>
      <c r="N31" s="32">
        <f>$F31*K31</f>
        <v>0</v>
      </c>
      <c r="O31" s="32">
        <f>$F31*L31</f>
        <v>0</v>
      </c>
      <c r="P31" s="32">
        <f>$F31*M31</f>
        <v>0</v>
      </c>
      <c r="Q31" s="33">
        <f>N31*1.05</f>
        <v>0</v>
      </c>
      <c r="R31" s="33">
        <f>O31*1.05</f>
        <v>0</v>
      </c>
      <c r="S31" s="33">
        <f>P31*1.05</f>
        <v>0</v>
      </c>
      <c r="T31" s="32">
        <f>Q31*0.0341</f>
        <v>0</v>
      </c>
      <c r="U31" s="32">
        <f>R31*0.0341</f>
        <v>0</v>
      </c>
      <c r="V31" s="32">
        <f>S31*0.0341</f>
        <v>0</v>
      </c>
      <c r="W31" s="32">
        <f>Q31+T31</f>
        <v>0</v>
      </c>
      <c r="X31" s="32">
        <f>R31+U31</f>
        <v>0</v>
      </c>
      <c r="Y31" s="32">
        <f>S31+V31</f>
        <v>0</v>
      </c>
      <c r="Z31" s="32">
        <f>R31-S31</f>
        <v>0</v>
      </c>
      <c r="AA31" s="32">
        <f>Y31+Z31</f>
        <v>0</v>
      </c>
      <c r="AB31" s="23"/>
      <c r="AC31" s="23"/>
      <c r="AD31" s="23"/>
    </row>
    <row r="32" spans="1:31" s="5" customFormat="1" x14ac:dyDescent="0.2">
      <c r="A32" s="18"/>
      <c r="B32" s="18"/>
      <c r="C32" s="46"/>
      <c r="D32" s="46"/>
      <c r="E32" s="21"/>
      <c r="F32" s="18"/>
      <c r="G32" s="3"/>
      <c r="H32" s="3"/>
      <c r="I32" s="3"/>
      <c r="J32" s="4">
        <v>1</v>
      </c>
      <c r="K32" s="32">
        <f>G32*$J32</f>
        <v>0</v>
      </c>
      <c r="L32" s="32">
        <f>H32*$J32</f>
        <v>0</v>
      </c>
      <c r="M32" s="32">
        <f>I32*$J32</f>
        <v>0</v>
      </c>
      <c r="N32" s="32">
        <f>$F32*K32</f>
        <v>0</v>
      </c>
      <c r="O32" s="32">
        <f>$F32*L32</f>
        <v>0</v>
      </c>
      <c r="P32" s="32">
        <f>$F32*M32</f>
        <v>0</v>
      </c>
      <c r="Q32" s="33">
        <f>N32*1.05</f>
        <v>0</v>
      </c>
      <c r="R32" s="33">
        <f>O32*1.05</f>
        <v>0</v>
      </c>
      <c r="S32" s="33">
        <f>P32*1.05</f>
        <v>0</v>
      </c>
      <c r="T32" s="32">
        <f>Q32*0.0341</f>
        <v>0</v>
      </c>
      <c r="U32" s="32">
        <f>R32*0.0341</f>
        <v>0</v>
      </c>
      <c r="V32" s="32">
        <f>S32*0.0341</f>
        <v>0</v>
      </c>
      <c r="W32" s="32">
        <f>Q32+T32</f>
        <v>0</v>
      </c>
      <c r="X32" s="32">
        <f>R32+U32</f>
        <v>0</v>
      </c>
      <c r="Y32" s="32">
        <f>S32+V32</f>
        <v>0</v>
      </c>
      <c r="Z32" s="32">
        <f>R32-S32</f>
        <v>0</v>
      </c>
      <c r="AA32" s="32">
        <f>Y32+Z32</f>
        <v>0</v>
      </c>
      <c r="AB32" s="23"/>
      <c r="AC32" s="23"/>
      <c r="AD32" s="23"/>
    </row>
    <row r="33" spans="1:30" s="5" customFormat="1" x14ac:dyDescent="0.2">
      <c r="A33" s="18"/>
      <c r="B33" s="18"/>
      <c r="C33" s="46"/>
      <c r="D33" s="46"/>
      <c r="E33" s="21"/>
      <c r="F33" s="18"/>
      <c r="G33" s="3"/>
      <c r="H33" s="3"/>
      <c r="I33" s="3"/>
      <c r="J33" s="4">
        <v>1</v>
      </c>
      <c r="K33" s="32">
        <f>G33*$J33</f>
        <v>0</v>
      </c>
      <c r="L33" s="32">
        <f>H33*$J33</f>
        <v>0</v>
      </c>
      <c r="M33" s="32">
        <f>I33*$J33</f>
        <v>0</v>
      </c>
      <c r="N33" s="32">
        <f>$F33*K33</f>
        <v>0</v>
      </c>
      <c r="O33" s="32">
        <f>$F33*L33</f>
        <v>0</v>
      </c>
      <c r="P33" s="32">
        <f>$F33*M33</f>
        <v>0</v>
      </c>
      <c r="Q33" s="33">
        <f>N33*1.05</f>
        <v>0</v>
      </c>
      <c r="R33" s="33">
        <f>O33*1.05</f>
        <v>0</v>
      </c>
      <c r="S33" s="33">
        <f>P33*1.05</f>
        <v>0</v>
      </c>
      <c r="T33" s="32">
        <f>Q33*0.0341</f>
        <v>0</v>
      </c>
      <c r="U33" s="32">
        <f>R33*0.0341</f>
        <v>0</v>
      </c>
      <c r="V33" s="32">
        <f>S33*0.0341</f>
        <v>0</v>
      </c>
      <c r="W33" s="32">
        <f>Q33+T33</f>
        <v>0</v>
      </c>
      <c r="X33" s="32">
        <f>R33+U33</f>
        <v>0</v>
      </c>
      <c r="Y33" s="32">
        <f>S33+V33</f>
        <v>0</v>
      </c>
      <c r="Z33" s="32">
        <f>R33-S33</f>
        <v>0</v>
      </c>
      <c r="AA33" s="32">
        <f>Y33+Z33</f>
        <v>0</v>
      </c>
      <c r="AB33" s="23"/>
      <c r="AC33" s="23"/>
      <c r="AD33" s="23"/>
    </row>
    <row r="34" spans="1:30" s="5" customFormat="1" x14ac:dyDescent="0.2">
      <c r="A34" s="18"/>
      <c r="B34" s="18"/>
      <c r="C34" s="46"/>
      <c r="D34" s="46"/>
      <c r="E34" s="21"/>
      <c r="F34" s="18"/>
      <c r="G34" s="3"/>
      <c r="H34" s="3"/>
      <c r="I34" s="3"/>
      <c r="J34" s="4">
        <v>1</v>
      </c>
      <c r="K34" s="32">
        <f>G34*$J34</f>
        <v>0</v>
      </c>
      <c r="L34" s="32">
        <f>H34*$J34</f>
        <v>0</v>
      </c>
      <c r="M34" s="32">
        <f>I34*$J34</f>
        <v>0</v>
      </c>
      <c r="N34" s="32">
        <f>$F34*K34</f>
        <v>0</v>
      </c>
      <c r="O34" s="32">
        <f>$F34*L34</f>
        <v>0</v>
      </c>
      <c r="P34" s="32">
        <f>$F34*M34</f>
        <v>0</v>
      </c>
      <c r="Q34" s="33">
        <f>N34*1.05</f>
        <v>0</v>
      </c>
      <c r="R34" s="33">
        <f>O34*1.05</f>
        <v>0</v>
      </c>
      <c r="S34" s="33">
        <f>P34*1.05</f>
        <v>0</v>
      </c>
      <c r="T34" s="32">
        <f>Q34*0.0341</f>
        <v>0</v>
      </c>
      <c r="U34" s="32">
        <f>R34*0.0341</f>
        <v>0</v>
      </c>
      <c r="V34" s="32">
        <f>S34*0.0341</f>
        <v>0</v>
      </c>
      <c r="W34" s="32">
        <f>Q34+T34</f>
        <v>0</v>
      </c>
      <c r="X34" s="32">
        <f>R34+U34</f>
        <v>0</v>
      </c>
      <c r="Y34" s="32">
        <f>S34+V34</f>
        <v>0</v>
      </c>
      <c r="Z34" s="32">
        <f>R34-S34</f>
        <v>0</v>
      </c>
      <c r="AA34" s="32">
        <f>Y34+Z34</f>
        <v>0</v>
      </c>
      <c r="AB34" s="23"/>
      <c r="AC34" s="23"/>
      <c r="AD34" s="23"/>
    </row>
    <row r="35" spans="1:30" s="5" customFormat="1" x14ac:dyDescent="0.2">
      <c r="A35" s="18"/>
      <c r="B35" s="18"/>
      <c r="C35" s="46"/>
      <c r="D35" s="46"/>
      <c r="E35" s="21"/>
      <c r="F35" s="18"/>
      <c r="G35" s="3"/>
      <c r="H35" s="3"/>
      <c r="I35" s="3"/>
      <c r="J35" s="4">
        <v>1</v>
      </c>
      <c r="K35" s="32">
        <f>G35*$J35</f>
        <v>0</v>
      </c>
      <c r="L35" s="32">
        <f>H35*$J35</f>
        <v>0</v>
      </c>
      <c r="M35" s="32">
        <f>I35*$J35</f>
        <v>0</v>
      </c>
      <c r="N35" s="32">
        <f>$F35*K35</f>
        <v>0</v>
      </c>
      <c r="O35" s="32">
        <f>$F35*L35</f>
        <v>0</v>
      </c>
      <c r="P35" s="32">
        <f>$F35*M35</f>
        <v>0</v>
      </c>
      <c r="Q35" s="33">
        <f>N35*1.05</f>
        <v>0</v>
      </c>
      <c r="R35" s="33">
        <f>O35*1.05</f>
        <v>0</v>
      </c>
      <c r="S35" s="33">
        <f>P35*1.05</f>
        <v>0</v>
      </c>
      <c r="T35" s="32">
        <f>Q35*0.0341</f>
        <v>0</v>
      </c>
      <c r="U35" s="32">
        <f>R35*0.0341</f>
        <v>0</v>
      </c>
      <c r="V35" s="32">
        <f>S35*0.0341</f>
        <v>0</v>
      </c>
      <c r="W35" s="32">
        <f>Q35+T35</f>
        <v>0</v>
      </c>
      <c r="X35" s="32">
        <f>R35+U35</f>
        <v>0</v>
      </c>
      <c r="Y35" s="32">
        <f>S35+V35</f>
        <v>0</v>
      </c>
      <c r="Z35" s="32">
        <f>R35-S35</f>
        <v>0</v>
      </c>
      <c r="AA35" s="32">
        <f>Y35+Z35</f>
        <v>0</v>
      </c>
      <c r="AB35" s="23"/>
      <c r="AC35" s="23"/>
      <c r="AD35" s="23"/>
    </row>
    <row r="36" spans="1:30" s="5" customFormat="1" x14ac:dyDescent="0.2">
      <c r="A36" s="18"/>
      <c r="B36" s="18"/>
      <c r="C36" s="46"/>
      <c r="D36" s="46"/>
      <c r="E36" s="21"/>
      <c r="F36" s="18"/>
      <c r="G36" s="3"/>
      <c r="H36" s="3"/>
      <c r="I36" s="3"/>
      <c r="J36" s="4">
        <v>1</v>
      </c>
      <c r="K36" s="32">
        <f>G36*$J36</f>
        <v>0</v>
      </c>
      <c r="L36" s="32">
        <f>H36*$J36</f>
        <v>0</v>
      </c>
      <c r="M36" s="32">
        <f>I36*$J36</f>
        <v>0</v>
      </c>
      <c r="N36" s="32">
        <f>$F36*K36</f>
        <v>0</v>
      </c>
      <c r="O36" s="32">
        <f>$F36*L36</f>
        <v>0</v>
      </c>
      <c r="P36" s="32">
        <f>$F36*M36</f>
        <v>0</v>
      </c>
      <c r="Q36" s="33">
        <f>N36*1.05</f>
        <v>0</v>
      </c>
      <c r="R36" s="33">
        <f>O36*1.05</f>
        <v>0</v>
      </c>
      <c r="S36" s="33">
        <f>P36*1.05</f>
        <v>0</v>
      </c>
      <c r="T36" s="32">
        <f>Q36*0.0341</f>
        <v>0</v>
      </c>
      <c r="U36" s="32">
        <f>R36*0.0341</f>
        <v>0</v>
      </c>
      <c r="V36" s="32">
        <f>S36*0.0341</f>
        <v>0</v>
      </c>
      <c r="W36" s="32">
        <f>Q36+T36</f>
        <v>0</v>
      </c>
      <c r="X36" s="32">
        <f>R36+U36</f>
        <v>0</v>
      </c>
      <c r="Y36" s="32">
        <f>S36+V36</f>
        <v>0</v>
      </c>
      <c r="Z36" s="32">
        <f>R36-S36</f>
        <v>0</v>
      </c>
      <c r="AA36" s="32">
        <f>Y36+Z36</f>
        <v>0</v>
      </c>
      <c r="AB36" s="23"/>
      <c r="AC36" s="23"/>
      <c r="AD36" s="23"/>
    </row>
    <row r="37" spans="1:30" s="5" customFormat="1" x14ac:dyDescent="0.2">
      <c r="A37" s="18"/>
      <c r="B37" s="18"/>
      <c r="C37" s="46"/>
      <c r="D37" s="46"/>
      <c r="E37" s="21"/>
      <c r="F37" s="18"/>
      <c r="G37" s="3"/>
      <c r="H37" s="3"/>
      <c r="I37" s="3"/>
      <c r="J37" s="4">
        <v>1</v>
      </c>
      <c r="K37" s="32">
        <f>G37*$J37</f>
        <v>0</v>
      </c>
      <c r="L37" s="32">
        <f>H37*$J37</f>
        <v>0</v>
      </c>
      <c r="M37" s="32">
        <f>I37*$J37</f>
        <v>0</v>
      </c>
      <c r="N37" s="32">
        <f>$F37*K37</f>
        <v>0</v>
      </c>
      <c r="O37" s="32">
        <f>$F37*L37</f>
        <v>0</v>
      </c>
      <c r="P37" s="32">
        <f>$F37*M37</f>
        <v>0</v>
      </c>
      <c r="Q37" s="33">
        <f>N37*1.05</f>
        <v>0</v>
      </c>
      <c r="R37" s="33">
        <f>O37*1.05</f>
        <v>0</v>
      </c>
      <c r="S37" s="33">
        <f>P37*1.05</f>
        <v>0</v>
      </c>
      <c r="T37" s="32">
        <f>Q37*0.0341</f>
        <v>0</v>
      </c>
      <c r="U37" s="32">
        <f>R37*0.0341</f>
        <v>0</v>
      </c>
      <c r="V37" s="32">
        <f>S37*0.0341</f>
        <v>0</v>
      </c>
      <c r="W37" s="32">
        <f>Q37+T37</f>
        <v>0</v>
      </c>
      <c r="X37" s="32">
        <f>R37+U37</f>
        <v>0</v>
      </c>
      <c r="Y37" s="32">
        <f>S37+V37</f>
        <v>0</v>
      </c>
      <c r="Z37" s="32">
        <f>R37-S37</f>
        <v>0</v>
      </c>
      <c r="AA37" s="32">
        <f>Y37+Z37</f>
        <v>0</v>
      </c>
      <c r="AB37" s="23"/>
      <c r="AC37" s="23"/>
      <c r="AD37" s="23"/>
    </row>
    <row r="38" spans="1:30" s="5" customFormat="1" x14ac:dyDescent="0.2">
      <c r="A38" s="18"/>
      <c r="B38" s="18"/>
      <c r="C38" s="46"/>
      <c r="D38" s="46"/>
      <c r="E38" s="21"/>
      <c r="F38" s="18"/>
      <c r="G38" s="3"/>
      <c r="H38" s="3"/>
      <c r="I38" s="3"/>
      <c r="J38" s="4">
        <v>1</v>
      </c>
      <c r="K38" s="32">
        <f>G38*$J38</f>
        <v>0</v>
      </c>
      <c r="L38" s="32">
        <f>H38*$J38</f>
        <v>0</v>
      </c>
      <c r="M38" s="32">
        <f>I38*$J38</f>
        <v>0</v>
      </c>
      <c r="N38" s="32">
        <f>$F38*K38</f>
        <v>0</v>
      </c>
      <c r="O38" s="32">
        <f>$F38*L38</f>
        <v>0</v>
      </c>
      <c r="P38" s="32">
        <f>$F38*M38</f>
        <v>0</v>
      </c>
      <c r="Q38" s="33">
        <f>N38*1.05</f>
        <v>0</v>
      </c>
      <c r="R38" s="33">
        <f>O38*1.05</f>
        <v>0</v>
      </c>
      <c r="S38" s="33">
        <f>P38*1.05</f>
        <v>0</v>
      </c>
      <c r="T38" s="32">
        <f>Q38*0.0341</f>
        <v>0</v>
      </c>
      <c r="U38" s="32">
        <f>R38*0.0341</f>
        <v>0</v>
      </c>
      <c r="V38" s="32">
        <f>S38*0.0341</f>
        <v>0</v>
      </c>
      <c r="W38" s="32">
        <f>Q38+T38</f>
        <v>0</v>
      </c>
      <c r="X38" s="32">
        <f>R38+U38</f>
        <v>0</v>
      </c>
      <c r="Y38" s="32">
        <f>S38+V38</f>
        <v>0</v>
      </c>
      <c r="Z38" s="32">
        <f>R38-S38</f>
        <v>0</v>
      </c>
      <c r="AA38" s="32">
        <f>Y38+Z38</f>
        <v>0</v>
      </c>
      <c r="AB38" s="23"/>
      <c r="AC38" s="23"/>
      <c r="AD38" s="23"/>
    </row>
    <row r="39" spans="1:30" s="5" customFormat="1" x14ac:dyDescent="0.2">
      <c r="A39" s="18"/>
      <c r="B39" s="18"/>
      <c r="C39" s="46"/>
      <c r="D39" s="46"/>
      <c r="E39" s="21"/>
      <c r="F39" s="18"/>
      <c r="G39" s="3"/>
      <c r="H39" s="3"/>
      <c r="I39" s="3"/>
      <c r="J39" s="4">
        <v>1</v>
      </c>
      <c r="K39" s="32">
        <f>G39*$J39</f>
        <v>0</v>
      </c>
      <c r="L39" s="32">
        <f>H39*$J39</f>
        <v>0</v>
      </c>
      <c r="M39" s="32">
        <f>I39*$J39</f>
        <v>0</v>
      </c>
      <c r="N39" s="32">
        <f>$F39*K39</f>
        <v>0</v>
      </c>
      <c r="O39" s="32">
        <f>$F39*L39</f>
        <v>0</v>
      </c>
      <c r="P39" s="32">
        <f>$F39*M39</f>
        <v>0</v>
      </c>
      <c r="Q39" s="33">
        <f>N39*1.05</f>
        <v>0</v>
      </c>
      <c r="R39" s="33">
        <f>O39*1.05</f>
        <v>0</v>
      </c>
      <c r="S39" s="33">
        <f>P39*1.05</f>
        <v>0</v>
      </c>
      <c r="T39" s="32">
        <f>Q39*0.0341</f>
        <v>0</v>
      </c>
      <c r="U39" s="32">
        <f>R39*0.0341</f>
        <v>0</v>
      </c>
      <c r="V39" s="32">
        <f>S39*0.0341</f>
        <v>0</v>
      </c>
      <c r="W39" s="32">
        <f>Q39+T39</f>
        <v>0</v>
      </c>
      <c r="X39" s="32">
        <f>R39+U39</f>
        <v>0</v>
      </c>
      <c r="Y39" s="32">
        <f>S39+V39</f>
        <v>0</v>
      </c>
      <c r="Z39" s="32">
        <f>R39-S39</f>
        <v>0</v>
      </c>
      <c r="AA39" s="32">
        <f>Y39+Z39</f>
        <v>0</v>
      </c>
      <c r="AB39" s="23"/>
      <c r="AC39" s="23"/>
      <c r="AD39" s="23"/>
    </row>
    <row r="40" spans="1:30" s="5" customFormat="1" x14ac:dyDescent="0.2">
      <c r="A40" s="18"/>
      <c r="B40" s="18"/>
      <c r="C40" s="46"/>
      <c r="D40" s="46"/>
      <c r="E40" s="21"/>
      <c r="F40" s="18"/>
      <c r="G40" s="3"/>
      <c r="H40" s="3"/>
      <c r="I40" s="3"/>
      <c r="J40" s="4">
        <v>1</v>
      </c>
      <c r="K40" s="32">
        <f>G40*$J40</f>
        <v>0</v>
      </c>
      <c r="L40" s="32">
        <f>H40*$J40</f>
        <v>0</v>
      </c>
      <c r="M40" s="32">
        <f>I40*$J40</f>
        <v>0</v>
      </c>
      <c r="N40" s="32">
        <f>$F40*K40</f>
        <v>0</v>
      </c>
      <c r="O40" s="32">
        <f>$F40*L40</f>
        <v>0</v>
      </c>
      <c r="P40" s="32">
        <f>$F40*M40</f>
        <v>0</v>
      </c>
      <c r="Q40" s="33">
        <f>N40*1.05</f>
        <v>0</v>
      </c>
      <c r="R40" s="33">
        <f>O40*1.05</f>
        <v>0</v>
      </c>
      <c r="S40" s="33">
        <f>P40*1.05</f>
        <v>0</v>
      </c>
      <c r="T40" s="32">
        <f>Q40*0.0341</f>
        <v>0</v>
      </c>
      <c r="U40" s="32">
        <f>R40*0.0341</f>
        <v>0</v>
      </c>
      <c r="V40" s="32">
        <f>S40*0.0341</f>
        <v>0</v>
      </c>
      <c r="W40" s="32">
        <f>Q40+T40</f>
        <v>0</v>
      </c>
      <c r="X40" s="32">
        <f>R40+U40</f>
        <v>0</v>
      </c>
      <c r="Y40" s="32">
        <f>S40+V40</f>
        <v>0</v>
      </c>
      <c r="Z40" s="32">
        <f>R40-S40</f>
        <v>0</v>
      </c>
      <c r="AA40" s="32">
        <f>Y40+Z40</f>
        <v>0</v>
      </c>
      <c r="AB40" s="23"/>
      <c r="AC40" s="23"/>
      <c r="AD40" s="23"/>
    </row>
    <row r="41" spans="1:30" s="5" customFormat="1" x14ac:dyDescent="0.2">
      <c r="A41" s="18"/>
      <c r="B41" s="18"/>
      <c r="C41" s="46"/>
      <c r="D41" s="46"/>
      <c r="E41" s="21"/>
      <c r="F41" s="18"/>
      <c r="G41" s="3"/>
      <c r="H41" s="3"/>
      <c r="I41" s="3"/>
      <c r="J41" s="4">
        <v>1</v>
      </c>
      <c r="K41" s="32">
        <f>G41*$J41</f>
        <v>0</v>
      </c>
      <c r="L41" s="32">
        <f>H41*$J41</f>
        <v>0</v>
      </c>
      <c r="M41" s="32">
        <f>I41*$J41</f>
        <v>0</v>
      </c>
      <c r="N41" s="32">
        <f>$F41*K41</f>
        <v>0</v>
      </c>
      <c r="O41" s="32">
        <f>$F41*L41</f>
        <v>0</v>
      </c>
      <c r="P41" s="32">
        <f>$F41*M41</f>
        <v>0</v>
      </c>
      <c r="Q41" s="33">
        <f>N41*1.05</f>
        <v>0</v>
      </c>
      <c r="R41" s="33">
        <f>O41*1.05</f>
        <v>0</v>
      </c>
      <c r="S41" s="33">
        <f>P41*1.05</f>
        <v>0</v>
      </c>
      <c r="T41" s="32">
        <f>Q41*0.0341</f>
        <v>0</v>
      </c>
      <c r="U41" s="32">
        <f>R41*0.0341</f>
        <v>0</v>
      </c>
      <c r="V41" s="32">
        <f>S41*0.0341</f>
        <v>0</v>
      </c>
      <c r="W41" s="32">
        <f>Q41+T41</f>
        <v>0</v>
      </c>
      <c r="X41" s="32">
        <f>R41+U41</f>
        <v>0</v>
      </c>
      <c r="Y41" s="32">
        <f>S41+V41</f>
        <v>0</v>
      </c>
      <c r="Z41" s="32">
        <f>R41-S41</f>
        <v>0</v>
      </c>
      <c r="AA41" s="32">
        <f>Y41+Z41</f>
        <v>0</v>
      </c>
      <c r="AB41" s="23"/>
      <c r="AC41" s="23"/>
      <c r="AD41" s="23"/>
    </row>
    <row r="42" spans="1:30" s="5" customFormat="1" x14ac:dyDescent="0.2">
      <c r="A42" s="18"/>
      <c r="B42" s="18"/>
      <c r="C42" s="46"/>
      <c r="D42" s="46"/>
      <c r="E42" s="21"/>
      <c r="F42" s="18"/>
      <c r="G42" s="3"/>
      <c r="H42" s="3"/>
      <c r="I42" s="3"/>
      <c r="J42" s="4">
        <v>1</v>
      </c>
      <c r="K42" s="32">
        <f>G42*$J42</f>
        <v>0</v>
      </c>
      <c r="L42" s="32">
        <f>H42*$J42</f>
        <v>0</v>
      </c>
      <c r="M42" s="32">
        <f>I42*$J42</f>
        <v>0</v>
      </c>
      <c r="N42" s="32">
        <f>$F42*K42</f>
        <v>0</v>
      </c>
      <c r="O42" s="32">
        <f>$F42*L42</f>
        <v>0</v>
      </c>
      <c r="P42" s="32">
        <f>$F42*M42</f>
        <v>0</v>
      </c>
      <c r="Q42" s="33">
        <f>N42*1.05</f>
        <v>0</v>
      </c>
      <c r="R42" s="33">
        <f>O42*1.05</f>
        <v>0</v>
      </c>
      <c r="S42" s="33">
        <f>P42*1.05</f>
        <v>0</v>
      </c>
      <c r="T42" s="32">
        <f>Q42*0.0341</f>
        <v>0</v>
      </c>
      <c r="U42" s="32">
        <f>R42*0.0341</f>
        <v>0</v>
      </c>
      <c r="V42" s="32">
        <f>S42*0.0341</f>
        <v>0</v>
      </c>
      <c r="W42" s="32">
        <f>Q42+T42</f>
        <v>0</v>
      </c>
      <c r="X42" s="32">
        <f>R42+U42</f>
        <v>0</v>
      </c>
      <c r="Y42" s="32">
        <f>S42+V42</f>
        <v>0</v>
      </c>
      <c r="Z42" s="32">
        <f>R42-S42</f>
        <v>0</v>
      </c>
      <c r="AA42" s="32">
        <f>Y42+Z42</f>
        <v>0</v>
      </c>
      <c r="AB42" s="23"/>
      <c r="AC42" s="23"/>
      <c r="AD42" s="23"/>
    </row>
    <row r="43" spans="1:30" s="5" customFormat="1" x14ac:dyDescent="0.2">
      <c r="A43" s="18"/>
      <c r="B43" s="18"/>
      <c r="C43" s="46"/>
      <c r="D43" s="46"/>
      <c r="F43" s="18"/>
      <c r="G43" s="3"/>
      <c r="H43" s="3"/>
      <c r="I43" s="3"/>
      <c r="J43" s="4">
        <v>1</v>
      </c>
      <c r="K43" s="32">
        <f>G43*$J43</f>
        <v>0</v>
      </c>
      <c r="L43" s="32">
        <f>H43*$J43</f>
        <v>0</v>
      </c>
      <c r="M43" s="32">
        <f>I43*$J43</f>
        <v>0</v>
      </c>
      <c r="N43" s="32">
        <f>$F43*K43</f>
        <v>0</v>
      </c>
      <c r="O43" s="32">
        <f>$F43*L43</f>
        <v>0</v>
      </c>
      <c r="P43" s="32">
        <f>$F43*M43</f>
        <v>0</v>
      </c>
      <c r="Q43" s="33">
        <f>N43*1.05</f>
        <v>0</v>
      </c>
      <c r="R43" s="33">
        <f>O43*1.05</f>
        <v>0</v>
      </c>
      <c r="S43" s="33">
        <f>P43*1.05</f>
        <v>0</v>
      </c>
      <c r="T43" s="32">
        <f>Q43*0.0341</f>
        <v>0</v>
      </c>
      <c r="U43" s="32">
        <f>R43*0.0341</f>
        <v>0</v>
      </c>
      <c r="V43" s="32">
        <f>S43*0.0341</f>
        <v>0</v>
      </c>
      <c r="W43" s="32">
        <f>Q43+T43</f>
        <v>0</v>
      </c>
      <c r="X43" s="32">
        <f>R43+U43</f>
        <v>0</v>
      </c>
      <c r="Y43" s="32">
        <f>S43+V43</f>
        <v>0</v>
      </c>
      <c r="Z43" s="32">
        <f>R43-S43</f>
        <v>0</v>
      </c>
      <c r="AA43" s="32">
        <f>Y43+Z43</f>
        <v>0</v>
      </c>
      <c r="AB43" s="23"/>
      <c r="AC43" s="23"/>
      <c r="AD43" s="23"/>
    </row>
    <row r="44" spans="1:30" s="5" customFormat="1" x14ac:dyDescent="0.2">
      <c r="A44" s="18"/>
      <c r="B44" s="18"/>
      <c r="C44" s="46"/>
      <c r="D44" s="46"/>
      <c r="E44" s="21"/>
      <c r="F44" s="18"/>
      <c r="G44" s="3"/>
      <c r="H44" s="3"/>
      <c r="I44" s="3"/>
      <c r="J44" s="4">
        <v>1</v>
      </c>
      <c r="K44" s="32">
        <f>G44*$J44</f>
        <v>0</v>
      </c>
      <c r="L44" s="32">
        <f>H44*$J44</f>
        <v>0</v>
      </c>
      <c r="M44" s="32">
        <f>I44*$J44</f>
        <v>0</v>
      </c>
      <c r="N44" s="32">
        <f>$F44*K44</f>
        <v>0</v>
      </c>
      <c r="O44" s="32">
        <f>$F44*L44</f>
        <v>0</v>
      </c>
      <c r="P44" s="32">
        <f>$F44*M44</f>
        <v>0</v>
      </c>
      <c r="Q44" s="33">
        <f>N44*1.05</f>
        <v>0</v>
      </c>
      <c r="R44" s="33">
        <f>O44*1.05</f>
        <v>0</v>
      </c>
      <c r="S44" s="33">
        <f>P44*1.05</f>
        <v>0</v>
      </c>
      <c r="T44" s="32">
        <f>Q44*0.0341</f>
        <v>0</v>
      </c>
      <c r="U44" s="32">
        <f>R44*0.0341</f>
        <v>0</v>
      </c>
      <c r="V44" s="32">
        <f>S44*0.0341</f>
        <v>0</v>
      </c>
      <c r="W44" s="32">
        <f>Q44+T44</f>
        <v>0</v>
      </c>
      <c r="X44" s="32">
        <f>R44+U44</f>
        <v>0</v>
      </c>
      <c r="Y44" s="32">
        <f>S44+V44</f>
        <v>0</v>
      </c>
      <c r="Z44" s="32">
        <f>R44-S44</f>
        <v>0</v>
      </c>
      <c r="AA44" s="32">
        <f>Y44+Z44</f>
        <v>0</v>
      </c>
      <c r="AC44" s="18"/>
      <c r="AD44" s="23"/>
    </row>
    <row r="45" spans="1:30" s="5" customFormat="1" x14ac:dyDescent="0.2">
      <c r="A45" s="18"/>
      <c r="B45" s="18"/>
      <c r="C45" s="46"/>
      <c r="D45" s="46"/>
      <c r="E45" s="21"/>
      <c r="F45" s="18"/>
      <c r="G45" s="3"/>
      <c r="H45" s="3"/>
      <c r="I45" s="3"/>
      <c r="J45" s="4">
        <v>1</v>
      </c>
      <c r="K45" s="32">
        <f>G45*$J45</f>
        <v>0</v>
      </c>
      <c r="L45" s="32">
        <f>H45*$J45</f>
        <v>0</v>
      </c>
      <c r="M45" s="32">
        <f>I45*$J45</f>
        <v>0</v>
      </c>
      <c r="N45" s="32">
        <f>$F45*K45</f>
        <v>0</v>
      </c>
      <c r="O45" s="32">
        <f>$F45*L45</f>
        <v>0</v>
      </c>
      <c r="P45" s="32">
        <f>$F45*M45</f>
        <v>0</v>
      </c>
      <c r="Q45" s="33">
        <f>N45*1.05</f>
        <v>0</v>
      </c>
      <c r="R45" s="33">
        <f>O45*1.05</f>
        <v>0</v>
      </c>
      <c r="S45" s="33">
        <f>P45*1.05</f>
        <v>0</v>
      </c>
      <c r="T45" s="32">
        <f>Q45*0.0341</f>
        <v>0</v>
      </c>
      <c r="U45" s="32">
        <f>R45*0.0341</f>
        <v>0</v>
      </c>
      <c r="V45" s="32">
        <f>S45*0.0341</f>
        <v>0</v>
      </c>
      <c r="W45" s="32">
        <f>Q45+T45</f>
        <v>0</v>
      </c>
      <c r="X45" s="32">
        <f>R45+U45</f>
        <v>0</v>
      </c>
      <c r="Y45" s="32">
        <f>S45+V45</f>
        <v>0</v>
      </c>
      <c r="Z45" s="32">
        <f>R45-S45</f>
        <v>0</v>
      </c>
      <c r="AA45" s="32">
        <f>Y45+Z45</f>
        <v>0</v>
      </c>
      <c r="AC45" s="18"/>
      <c r="AD45" s="23"/>
    </row>
    <row r="46" spans="1:30" s="5" customFormat="1" x14ac:dyDescent="0.2">
      <c r="A46" s="18"/>
      <c r="B46" s="18"/>
      <c r="C46" s="46"/>
      <c r="D46" s="46"/>
      <c r="E46" s="21"/>
      <c r="F46" s="18"/>
      <c r="G46" s="3"/>
      <c r="H46" s="3"/>
      <c r="I46" s="3"/>
      <c r="J46" s="4">
        <v>1</v>
      </c>
      <c r="K46" s="32">
        <f>G46*$J46</f>
        <v>0</v>
      </c>
      <c r="L46" s="32">
        <f>H46*$J46</f>
        <v>0</v>
      </c>
      <c r="M46" s="32">
        <f>I46*$J46</f>
        <v>0</v>
      </c>
      <c r="N46" s="32">
        <f>$F46*K46</f>
        <v>0</v>
      </c>
      <c r="O46" s="32">
        <f>$F46*L46</f>
        <v>0</v>
      </c>
      <c r="P46" s="32">
        <f>$F46*M46</f>
        <v>0</v>
      </c>
      <c r="Q46" s="33">
        <f>N46*1.05</f>
        <v>0</v>
      </c>
      <c r="R46" s="33">
        <f>O46*1.05</f>
        <v>0</v>
      </c>
      <c r="S46" s="33">
        <f>P46*1.05</f>
        <v>0</v>
      </c>
      <c r="T46" s="32">
        <f>Q46*0.0341</f>
        <v>0</v>
      </c>
      <c r="U46" s="32">
        <f>R46*0.0341</f>
        <v>0</v>
      </c>
      <c r="V46" s="32">
        <f>S46*0.0341</f>
        <v>0</v>
      </c>
      <c r="W46" s="32">
        <f>Q46+T46</f>
        <v>0</v>
      </c>
      <c r="X46" s="32">
        <f>R46+U46</f>
        <v>0</v>
      </c>
      <c r="Y46" s="32">
        <f>S46+V46</f>
        <v>0</v>
      </c>
      <c r="Z46" s="32">
        <f>R46-S46</f>
        <v>0</v>
      </c>
      <c r="AA46" s="32">
        <f>Y46+Z46</f>
        <v>0</v>
      </c>
      <c r="AC46" s="18"/>
      <c r="AD46" s="23"/>
    </row>
    <row r="47" spans="1:30" s="5" customFormat="1" x14ac:dyDescent="0.2">
      <c r="A47" s="18"/>
      <c r="B47" s="18"/>
      <c r="C47" s="46"/>
      <c r="D47" s="46"/>
      <c r="E47" s="21"/>
      <c r="F47" s="18"/>
      <c r="G47" s="3"/>
      <c r="H47" s="3"/>
      <c r="I47" s="3"/>
      <c r="J47" s="4">
        <v>1</v>
      </c>
      <c r="K47" s="32">
        <f>G47*$J47</f>
        <v>0</v>
      </c>
      <c r="L47" s="32">
        <f>H47*$J47</f>
        <v>0</v>
      </c>
      <c r="M47" s="32">
        <f>I47*$J47</f>
        <v>0</v>
      </c>
      <c r="N47" s="32">
        <f>$F47*K47</f>
        <v>0</v>
      </c>
      <c r="O47" s="32">
        <f>$F47*L47</f>
        <v>0</v>
      </c>
      <c r="P47" s="32">
        <f>$F47*M47</f>
        <v>0</v>
      </c>
      <c r="Q47" s="33">
        <f>N47*1.05</f>
        <v>0</v>
      </c>
      <c r="R47" s="33">
        <f>O47*1.05</f>
        <v>0</v>
      </c>
      <c r="S47" s="33">
        <f>P47*1.05</f>
        <v>0</v>
      </c>
      <c r="T47" s="32">
        <f>Q47*0.0341</f>
        <v>0</v>
      </c>
      <c r="U47" s="32">
        <f>R47*0.0341</f>
        <v>0</v>
      </c>
      <c r="V47" s="32">
        <f>S47*0.0341</f>
        <v>0</v>
      </c>
      <c r="W47" s="32">
        <f>Q47+T47</f>
        <v>0</v>
      </c>
      <c r="X47" s="32">
        <f>R47+U47</f>
        <v>0</v>
      </c>
      <c r="Y47" s="32">
        <f>S47+V47</f>
        <v>0</v>
      </c>
      <c r="Z47" s="32">
        <f>R47-S47</f>
        <v>0</v>
      </c>
      <c r="AA47" s="32">
        <f>Y47+Z47</f>
        <v>0</v>
      </c>
      <c r="AC47" s="18"/>
      <c r="AD47" s="23"/>
    </row>
    <row r="48" spans="1:30" s="5" customFormat="1" x14ac:dyDescent="0.2">
      <c r="A48" s="18"/>
      <c r="B48" s="18"/>
      <c r="C48" s="46"/>
      <c r="D48" s="46"/>
      <c r="E48" s="21"/>
      <c r="F48" s="18"/>
      <c r="G48" s="3"/>
      <c r="H48" s="3"/>
      <c r="I48" s="3"/>
      <c r="J48" s="4">
        <v>1</v>
      </c>
      <c r="K48" s="32">
        <f>G48*$J48</f>
        <v>0</v>
      </c>
      <c r="L48" s="32">
        <f>H48*$J48</f>
        <v>0</v>
      </c>
      <c r="M48" s="32">
        <f>I48*$J48</f>
        <v>0</v>
      </c>
      <c r="N48" s="32">
        <f>$F48*K48</f>
        <v>0</v>
      </c>
      <c r="O48" s="32">
        <f>$F48*L48</f>
        <v>0</v>
      </c>
      <c r="P48" s="32">
        <f>$F48*M48</f>
        <v>0</v>
      </c>
      <c r="Q48" s="33">
        <f>N48*1.05</f>
        <v>0</v>
      </c>
      <c r="R48" s="33">
        <f>O48*1.05</f>
        <v>0</v>
      </c>
      <c r="S48" s="33">
        <f>P48*1.05</f>
        <v>0</v>
      </c>
      <c r="T48" s="32">
        <f>Q48*0.0341</f>
        <v>0</v>
      </c>
      <c r="U48" s="32">
        <f>R48*0.0341</f>
        <v>0</v>
      </c>
      <c r="V48" s="32">
        <f>S48*0.0341</f>
        <v>0</v>
      </c>
      <c r="W48" s="32">
        <f>Q48+T48</f>
        <v>0</v>
      </c>
      <c r="X48" s="32">
        <f>R48+U48</f>
        <v>0</v>
      </c>
      <c r="Y48" s="32">
        <f>S48+V48</f>
        <v>0</v>
      </c>
      <c r="Z48" s="32">
        <f>R48-S48</f>
        <v>0</v>
      </c>
      <c r="AA48" s="32">
        <f>Y48+Z48</f>
        <v>0</v>
      </c>
      <c r="AC48" s="18"/>
      <c r="AD48" s="23"/>
    </row>
    <row r="49" spans="5:30" x14ac:dyDescent="0.2">
      <c r="E49" s="21"/>
      <c r="F49" s="18"/>
      <c r="J49" s="4">
        <v>1</v>
      </c>
      <c r="K49" s="32">
        <f>G49*$J49</f>
        <v>0</v>
      </c>
      <c r="L49" s="32">
        <f>H49*$J49</f>
        <v>0</v>
      </c>
      <c r="M49" s="32">
        <f>I49*$J49</f>
        <v>0</v>
      </c>
      <c r="N49" s="32">
        <f>$F49*K49</f>
        <v>0</v>
      </c>
      <c r="O49" s="32">
        <f>$F49*L49</f>
        <v>0</v>
      </c>
      <c r="P49" s="32">
        <f>$F49*M49</f>
        <v>0</v>
      </c>
      <c r="Q49" s="33">
        <f>N49*1.05</f>
        <v>0</v>
      </c>
      <c r="R49" s="33">
        <f>O49*1.05</f>
        <v>0</v>
      </c>
      <c r="S49" s="33">
        <f>P49*1.05</f>
        <v>0</v>
      </c>
      <c r="T49" s="32">
        <f>Q49*0.0341</f>
        <v>0</v>
      </c>
      <c r="U49" s="32">
        <f>R49*0.0341</f>
        <v>0</v>
      </c>
      <c r="V49" s="32">
        <f>S49*0.0341</f>
        <v>0</v>
      </c>
      <c r="W49" s="32">
        <f>Q49+T49</f>
        <v>0</v>
      </c>
      <c r="X49" s="32">
        <f>R49+U49</f>
        <v>0</v>
      </c>
      <c r="Y49" s="32">
        <f>S49+V49</f>
        <v>0</v>
      </c>
      <c r="Z49" s="32">
        <f>R49-S49</f>
        <v>0</v>
      </c>
      <c r="AA49" s="32">
        <f>Y49+Z49</f>
        <v>0</v>
      </c>
      <c r="AC49" s="18"/>
      <c r="AD49" s="23"/>
    </row>
    <row r="50" spans="5:30" x14ac:dyDescent="0.2">
      <c r="E50" s="21"/>
      <c r="F50" s="18"/>
      <c r="J50" s="4">
        <v>1</v>
      </c>
      <c r="K50" s="32">
        <f>G50*$J50</f>
        <v>0</v>
      </c>
      <c r="L50" s="32">
        <f>H50*$J50</f>
        <v>0</v>
      </c>
      <c r="M50" s="32">
        <f>I50*$J50</f>
        <v>0</v>
      </c>
      <c r="N50" s="32">
        <f>$F50*K50</f>
        <v>0</v>
      </c>
      <c r="O50" s="32">
        <f>$F50*L50</f>
        <v>0</v>
      </c>
      <c r="P50" s="32">
        <f>$F50*M50</f>
        <v>0</v>
      </c>
      <c r="Q50" s="33">
        <f>N50*1.05</f>
        <v>0</v>
      </c>
      <c r="R50" s="33">
        <f>O50*1.05</f>
        <v>0</v>
      </c>
      <c r="S50" s="33">
        <f>P50*1.05</f>
        <v>0</v>
      </c>
      <c r="T50" s="32">
        <f>Q50*0.0341</f>
        <v>0</v>
      </c>
      <c r="U50" s="32">
        <f>R50*0.0341</f>
        <v>0</v>
      </c>
      <c r="V50" s="32">
        <f>S50*0.0341</f>
        <v>0</v>
      </c>
      <c r="W50" s="32">
        <f>Q50+T50</f>
        <v>0</v>
      </c>
      <c r="X50" s="32">
        <f>R50+U50</f>
        <v>0</v>
      </c>
      <c r="Y50" s="32">
        <f>S50+V50</f>
        <v>0</v>
      </c>
      <c r="Z50" s="32">
        <f>R50-S50</f>
        <v>0</v>
      </c>
      <c r="AA50" s="32">
        <f>Y50+Z50</f>
        <v>0</v>
      </c>
      <c r="AC50" s="18"/>
      <c r="AD50" s="23"/>
    </row>
    <row r="51" spans="5:30" x14ac:dyDescent="0.2">
      <c r="E51" s="21"/>
      <c r="F51" s="18"/>
      <c r="J51" s="4">
        <v>1</v>
      </c>
      <c r="K51" s="32">
        <f>G51*$J51</f>
        <v>0</v>
      </c>
      <c r="L51" s="32">
        <f>H51*$J51</f>
        <v>0</v>
      </c>
      <c r="M51" s="32">
        <f>I51*$J51</f>
        <v>0</v>
      </c>
      <c r="N51" s="32">
        <f>$F51*K51</f>
        <v>0</v>
      </c>
      <c r="O51" s="32">
        <f>$F51*L51</f>
        <v>0</v>
      </c>
      <c r="P51" s="32">
        <f>$F51*M51</f>
        <v>0</v>
      </c>
      <c r="Q51" s="33">
        <f>N51*1.05</f>
        <v>0</v>
      </c>
      <c r="R51" s="33">
        <f>O51*1.05</f>
        <v>0</v>
      </c>
      <c r="S51" s="33">
        <f>P51*1.05</f>
        <v>0</v>
      </c>
      <c r="T51" s="32">
        <f>Q51*0.0341</f>
        <v>0</v>
      </c>
      <c r="U51" s="32">
        <f>R51*0.0341</f>
        <v>0</v>
      </c>
      <c r="V51" s="32">
        <f>S51*0.0341</f>
        <v>0</v>
      </c>
      <c r="W51" s="32">
        <f>Q51+T51</f>
        <v>0</v>
      </c>
      <c r="X51" s="32">
        <f>R51+U51</f>
        <v>0</v>
      </c>
      <c r="Y51" s="32">
        <f>S51+V51</f>
        <v>0</v>
      </c>
      <c r="Z51" s="32">
        <f>R51-S51</f>
        <v>0</v>
      </c>
      <c r="AA51" s="32">
        <f>Y51+Z51</f>
        <v>0</v>
      </c>
      <c r="AC51" s="18"/>
      <c r="AD51" s="23"/>
    </row>
    <row r="52" spans="5:30" x14ac:dyDescent="0.2">
      <c r="E52" s="21"/>
      <c r="F52" s="18"/>
      <c r="J52" s="4">
        <v>1</v>
      </c>
      <c r="K52" s="32">
        <f>G52*$J52</f>
        <v>0</v>
      </c>
      <c r="L52" s="32">
        <f>H52*$J52</f>
        <v>0</v>
      </c>
      <c r="M52" s="32">
        <f>I52*$J52</f>
        <v>0</v>
      </c>
      <c r="N52" s="32">
        <f>$F52*K52</f>
        <v>0</v>
      </c>
      <c r="O52" s="32">
        <f>$F52*L52</f>
        <v>0</v>
      </c>
      <c r="P52" s="32">
        <f>$F52*M52</f>
        <v>0</v>
      </c>
      <c r="Q52" s="33">
        <f>N52*1.05</f>
        <v>0</v>
      </c>
      <c r="R52" s="33">
        <f>O52*1.05</f>
        <v>0</v>
      </c>
      <c r="S52" s="33">
        <f>P52*1.05</f>
        <v>0</v>
      </c>
      <c r="T52" s="32">
        <f>Q52*0.0341</f>
        <v>0</v>
      </c>
      <c r="U52" s="32">
        <f>R52*0.0341</f>
        <v>0</v>
      </c>
      <c r="V52" s="32">
        <f>S52*0.0341</f>
        <v>0</v>
      </c>
      <c r="W52" s="32">
        <f>Q52+T52</f>
        <v>0</v>
      </c>
      <c r="X52" s="32">
        <f>R52+U52</f>
        <v>0</v>
      </c>
      <c r="Y52" s="32">
        <f>S52+V52</f>
        <v>0</v>
      </c>
      <c r="Z52" s="32">
        <f>R52-S52</f>
        <v>0</v>
      </c>
      <c r="AA52" s="32">
        <f>Y52+Z52</f>
        <v>0</v>
      </c>
      <c r="AC52" s="18"/>
      <c r="AD52" s="23"/>
    </row>
    <row r="53" spans="5:30" x14ac:dyDescent="0.2">
      <c r="E53" s="21"/>
      <c r="F53" s="18"/>
      <c r="J53" s="4">
        <v>1</v>
      </c>
      <c r="K53" s="32">
        <f>G53*$J53</f>
        <v>0</v>
      </c>
      <c r="L53" s="32">
        <f>H53*$J53</f>
        <v>0</v>
      </c>
      <c r="M53" s="32">
        <f>I53*$J53</f>
        <v>0</v>
      </c>
      <c r="N53" s="32">
        <f>$F53*K53</f>
        <v>0</v>
      </c>
      <c r="O53" s="32">
        <f>$F53*L53</f>
        <v>0</v>
      </c>
      <c r="P53" s="32">
        <f>$F53*M53</f>
        <v>0</v>
      </c>
      <c r="Q53" s="33">
        <f>N53*1.05</f>
        <v>0</v>
      </c>
      <c r="R53" s="33">
        <f>O53*1.05</f>
        <v>0</v>
      </c>
      <c r="S53" s="33">
        <f>P53*1.05</f>
        <v>0</v>
      </c>
      <c r="T53" s="32">
        <f>Q53*0.0341</f>
        <v>0</v>
      </c>
      <c r="U53" s="32">
        <f>R53*0.0341</f>
        <v>0</v>
      </c>
      <c r="V53" s="32">
        <f>S53*0.0341</f>
        <v>0</v>
      </c>
      <c r="W53" s="32">
        <f>Q53+T53</f>
        <v>0</v>
      </c>
      <c r="X53" s="32">
        <f>R53+U53</f>
        <v>0</v>
      </c>
      <c r="Y53" s="32">
        <f>S53+V53</f>
        <v>0</v>
      </c>
      <c r="Z53" s="32">
        <f>R53-S53</f>
        <v>0</v>
      </c>
      <c r="AA53" s="32">
        <f>Y53+Z53</f>
        <v>0</v>
      </c>
      <c r="AC53" s="18"/>
      <c r="AD53" s="23"/>
    </row>
    <row r="54" spans="5:30" x14ac:dyDescent="0.2">
      <c r="E54" s="21"/>
      <c r="F54" s="18"/>
      <c r="J54" s="4">
        <v>1</v>
      </c>
      <c r="K54" s="32">
        <f>G54*$J54</f>
        <v>0</v>
      </c>
      <c r="L54" s="32">
        <f>H54*$J54</f>
        <v>0</v>
      </c>
      <c r="M54" s="32">
        <f>I54*$J54</f>
        <v>0</v>
      </c>
      <c r="N54" s="32">
        <f>$F54*K54</f>
        <v>0</v>
      </c>
      <c r="O54" s="32">
        <f>$F54*L54</f>
        <v>0</v>
      </c>
      <c r="P54" s="32">
        <f>$F54*M54</f>
        <v>0</v>
      </c>
      <c r="Q54" s="33">
        <f>N54*1.05</f>
        <v>0</v>
      </c>
      <c r="R54" s="33">
        <f>O54*1.05</f>
        <v>0</v>
      </c>
      <c r="S54" s="33">
        <f>P54*1.05</f>
        <v>0</v>
      </c>
      <c r="T54" s="32">
        <f>Q54*0.0341</f>
        <v>0</v>
      </c>
      <c r="U54" s="32">
        <f>R54*0.0341</f>
        <v>0</v>
      </c>
      <c r="V54" s="32">
        <f>S54*0.0341</f>
        <v>0</v>
      </c>
      <c r="W54" s="32">
        <f>Q54+T54</f>
        <v>0</v>
      </c>
      <c r="X54" s="32">
        <f>R54+U54</f>
        <v>0</v>
      </c>
      <c r="Y54" s="32">
        <f>S54+V54</f>
        <v>0</v>
      </c>
      <c r="Z54" s="32">
        <f>R54-S54</f>
        <v>0</v>
      </c>
      <c r="AA54" s="32">
        <f>Y54+Z54</f>
        <v>0</v>
      </c>
      <c r="AC54" s="18"/>
      <c r="AD54" s="23"/>
    </row>
    <row r="55" spans="5:30" x14ac:dyDescent="0.2">
      <c r="E55" s="21"/>
      <c r="F55" s="18"/>
      <c r="J55" s="4">
        <v>1</v>
      </c>
      <c r="K55" s="32">
        <f>G55*$J55</f>
        <v>0</v>
      </c>
      <c r="L55" s="32">
        <f>H55*$J55</f>
        <v>0</v>
      </c>
      <c r="M55" s="32">
        <f>I55*$J55</f>
        <v>0</v>
      </c>
      <c r="N55" s="32">
        <f>$F55*K55</f>
        <v>0</v>
      </c>
      <c r="O55" s="32">
        <f>$F55*L55</f>
        <v>0</v>
      </c>
      <c r="P55" s="32">
        <f>$F55*M55</f>
        <v>0</v>
      </c>
      <c r="Q55" s="33">
        <f>N55*1.05</f>
        <v>0</v>
      </c>
      <c r="R55" s="33">
        <f>O55*1.05</f>
        <v>0</v>
      </c>
      <c r="S55" s="33">
        <f>P55*1.05</f>
        <v>0</v>
      </c>
      <c r="T55" s="32">
        <f>Q55*0.0341</f>
        <v>0</v>
      </c>
      <c r="U55" s="32">
        <f>R55*0.0341</f>
        <v>0</v>
      </c>
      <c r="V55" s="32">
        <f>S55*0.0341</f>
        <v>0</v>
      </c>
      <c r="W55" s="32">
        <f>Q55+T55</f>
        <v>0</v>
      </c>
      <c r="X55" s="32">
        <f>R55+U55</f>
        <v>0</v>
      </c>
      <c r="Y55" s="32">
        <f>S55+V55</f>
        <v>0</v>
      </c>
      <c r="Z55" s="32">
        <f>R55-S55</f>
        <v>0</v>
      </c>
      <c r="AA55" s="32">
        <f>Y55+Z55</f>
        <v>0</v>
      </c>
      <c r="AC55" s="18"/>
      <c r="AD55" s="23"/>
    </row>
    <row r="56" spans="5:30" x14ac:dyDescent="0.2">
      <c r="E56" s="21"/>
      <c r="F56" s="18"/>
      <c r="J56" s="4">
        <v>1</v>
      </c>
      <c r="K56" s="32">
        <f>G56*$J56</f>
        <v>0</v>
      </c>
      <c r="L56" s="32">
        <f>H56*$J56</f>
        <v>0</v>
      </c>
      <c r="M56" s="32">
        <f>I56*$J56</f>
        <v>0</v>
      </c>
      <c r="N56" s="32">
        <f>$F56*K56</f>
        <v>0</v>
      </c>
      <c r="O56" s="32">
        <f>$F56*L56</f>
        <v>0</v>
      </c>
      <c r="P56" s="32">
        <f>$F56*M56</f>
        <v>0</v>
      </c>
      <c r="Q56" s="33">
        <f>N56*1.05</f>
        <v>0</v>
      </c>
      <c r="R56" s="33">
        <f>O56*1.05</f>
        <v>0</v>
      </c>
      <c r="S56" s="33">
        <f>P56*1.05</f>
        <v>0</v>
      </c>
      <c r="T56" s="32">
        <f>Q56*0.0341</f>
        <v>0</v>
      </c>
      <c r="U56" s="32">
        <f>R56*0.0341</f>
        <v>0</v>
      </c>
      <c r="V56" s="32">
        <f>S56*0.0341</f>
        <v>0</v>
      </c>
      <c r="W56" s="32">
        <f>Q56+T56</f>
        <v>0</v>
      </c>
      <c r="X56" s="32">
        <f>R56+U56</f>
        <v>0</v>
      </c>
      <c r="Y56" s="32">
        <f>S56+V56</f>
        <v>0</v>
      </c>
      <c r="Z56" s="32">
        <f>R56-S56</f>
        <v>0</v>
      </c>
      <c r="AA56" s="32">
        <f>Y56+Z56</f>
        <v>0</v>
      </c>
      <c r="AC56" s="18"/>
      <c r="AD56" s="23"/>
    </row>
    <row r="57" spans="5:30" x14ac:dyDescent="0.2">
      <c r="E57" s="21"/>
      <c r="F57" s="18"/>
      <c r="J57" s="4">
        <v>1</v>
      </c>
      <c r="K57" s="32">
        <f>G57*$J57</f>
        <v>0</v>
      </c>
      <c r="L57" s="32">
        <f>H57*$J57</f>
        <v>0</v>
      </c>
      <c r="M57" s="32">
        <f>I57*$J57</f>
        <v>0</v>
      </c>
      <c r="N57" s="32">
        <f>$F57*K57</f>
        <v>0</v>
      </c>
      <c r="O57" s="32">
        <f>$F57*L57</f>
        <v>0</v>
      </c>
      <c r="P57" s="32">
        <f>$F57*M57</f>
        <v>0</v>
      </c>
      <c r="Q57" s="33">
        <f>N57*1.05</f>
        <v>0</v>
      </c>
      <c r="R57" s="33">
        <f>O57*1.05</f>
        <v>0</v>
      </c>
      <c r="S57" s="33">
        <f>P57*1.05</f>
        <v>0</v>
      </c>
      <c r="T57" s="32">
        <f>Q57*0.0341</f>
        <v>0</v>
      </c>
      <c r="U57" s="32">
        <f>R57*0.0341</f>
        <v>0</v>
      </c>
      <c r="V57" s="32">
        <f>S57*0.0341</f>
        <v>0</v>
      </c>
      <c r="W57" s="32">
        <f>Q57+T57</f>
        <v>0</v>
      </c>
      <c r="X57" s="32">
        <f>R57+U57</f>
        <v>0</v>
      </c>
      <c r="Y57" s="32">
        <f>S57+V57</f>
        <v>0</v>
      </c>
      <c r="Z57" s="32">
        <f>R57-S57</f>
        <v>0</v>
      </c>
      <c r="AA57" s="32">
        <f>Y57+Z57</f>
        <v>0</v>
      </c>
      <c r="AC57" s="18"/>
      <c r="AD57" s="23"/>
    </row>
    <row r="58" spans="5:30" x14ac:dyDescent="0.2">
      <c r="E58" s="21"/>
      <c r="F58" s="18"/>
      <c r="J58" s="4">
        <v>1</v>
      </c>
      <c r="K58" s="32">
        <f>G58*$J58</f>
        <v>0</v>
      </c>
      <c r="L58" s="32">
        <f>H58*$J58</f>
        <v>0</v>
      </c>
      <c r="M58" s="32">
        <f>I58*$J58</f>
        <v>0</v>
      </c>
      <c r="N58" s="32">
        <f>$F58*K58</f>
        <v>0</v>
      </c>
      <c r="O58" s="32">
        <f>$F58*L58</f>
        <v>0</v>
      </c>
      <c r="P58" s="32">
        <f>$F58*M58</f>
        <v>0</v>
      </c>
      <c r="Q58" s="33">
        <f>N58*1.05</f>
        <v>0</v>
      </c>
      <c r="R58" s="33">
        <f>O58*1.05</f>
        <v>0</v>
      </c>
      <c r="S58" s="33">
        <f>P58*1.05</f>
        <v>0</v>
      </c>
      <c r="T58" s="32">
        <f>Q58*0.0341</f>
        <v>0</v>
      </c>
      <c r="U58" s="32">
        <f>R58*0.0341</f>
        <v>0</v>
      </c>
      <c r="V58" s="32">
        <f>S58*0.0341</f>
        <v>0</v>
      </c>
      <c r="W58" s="32">
        <f>Q58+T58</f>
        <v>0</v>
      </c>
      <c r="X58" s="32">
        <f>R58+U58</f>
        <v>0</v>
      </c>
      <c r="Y58" s="32">
        <f>S58+V58</f>
        <v>0</v>
      </c>
      <c r="Z58" s="32">
        <f>R58-S58</f>
        <v>0</v>
      </c>
      <c r="AA58" s="32">
        <f>Y58+Z58</f>
        <v>0</v>
      </c>
      <c r="AC58" s="18"/>
      <c r="AD58" s="23"/>
    </row>
    <row r="59" spans="5:30" x14ac:dyDescent="0.2">
      <c r="E59" s="21"/>
      <c r="F59" s="18"/>
      <c r="J59" s="4">
        <v>1</v>
      </c>
      <c r="K59" s="32">
        <f>G59*$J59</f>
        <v>0</v>
      </c>
      <c r="L59" s="32">
        <f>H59*$J59</f>
        <v>0</v>
      </c>
      <c r="M59" s="32">
        <f>I59*$J59</f>
        <v>0</v>
      </c>
      <c r="N59" s="32">
        <f>$F59*K59</f>
        <v>0</v>
      </c>
      <c r="O59" s="32">
        <f>$F59*L59</f>
        <v>0</v>
      </c>
      <c r="P59" s="32">
        <f>$F59*M59</f>
        <v>0</v>
      </c>
      <c r="Q59" s="33">
        <f>N59*1.05</f>
        <v>0</v>
      </c>
      <c r="R59" s="33">
        <f>O59*1.05</f>
        <v>0</v>
      </c>
      <c r="S59" s="33">
        <f>P59*1.05</f>
        <v>0</v>
      </c>
      <c r="T59" s="32">
        <f>Q59*0.0341</f>
        <v>0</v>
      </c>
      <c r="U59" s="32">
        <f>R59*0.0341</f>
        <v>0</v>
      </c>
      <c r="V59" s="32">
        <f>S59*0.0341</f>
        <v>0</v>
      </c>
      <c r="W59" s="32">
        <f>Q59+T59</f>
        <v>0</v>
      </c>
      <c r="X59" s="32">
        <f>R59+U59</f>
        <v>0</v>
      </c>
      <c r="Y59" s="32">
        <f>S59+V59</f>
        <v>0</v>
      </c>
      <c r="Z59" s="32">
        <f>R59-S59</f>
        <v>0</v>
      </c>
      <c r="AA59" s="32">
        <f>Y59+Z59</f>
        <v>0</v>
      </c>
      <c r="AC59" s="18"/>
      <c r="AD59" s="23"/>
    </row>
    <row r="60" spans="5:30" x14ac:dyDescent="0.2">
      <c r="E60" s="21"/>
      <c r="F60" s="18"/>
      <c r="J60" s="4">
        <v>1</v>
      </c>
      <c r="K60" s="32">
        <f>G60*$J60</f>
        <v>0</v>
      </c>
      <c r="L60" s="32">
        <f>H60*$J60</f>
        <v>0</v>
      </c>
      <c r="M60" s="32">
        <f>I60*$J60</f>
        <v>0</v>
      </c>
      <c r="N60" s="32">
        <f>$F60*K60</f>
        <v>0</v>
      </c>
      <c r="O60" s="32">
        <f>$F60*L60</f>
        <v>0</v>
      </c>
      <c r="P60" s="32">
        <f>$F60*M60</f>
        <v>0</v>
      </c>
      <c r="Q60" s="33">
        <f>N60*1.05</f>
        <v>0</v>
      </c>
      <c r="R60" s="33">
        <f>O60*1.05</f>
        <v>0</v>
      </c>
      <c r="S60" s="33">
        <f>P60*1.05</f>
        <v>0</v>
      </c>
      <c r="T60" s="32">
        <f>Q60*0.0341</f>
        <v>0</v>
      </c>
      <c r="U60" s="32">
        <f>R60*0.0341</f>
        <v>0</v>
      </c>
      <c r="V60" s="32">
        <f>S60*0.0341</f>
        <v>0</v>
      </c>
      <c r="W60" s="32">
        <f>Q60+T60</f>
        <v>0</v>
      </c>
      <c r="X60" s="32">
        <f>R60+U60</f>
        <v>0</v>
      </c>
      <c r="Y60" s="32">
        <f>S60+V60</f>
        <v>0</v>
      </c>
      <c r="Z60" s="32">
        <f>R60-S60</f>
        <v>0</v>
      </c>
      <c r="AA60" s="32">
        <f>Y60+Z60</f>
        <v>0</v>
      </c>
      <c r="AC60" s="18"/>
      <c r="AD60" s="23"/>
    </row>
    <row r="61" spans="5:30" ht="15.75" customHeight="1" x14ac:dyDescent="0.2">
      <c r="E61" s="25"/>
      <c r="F61" s="26"/>
      <c r="J61" s="4">
        <v>1</v>
      </c>
      <c r="K61" s="32">
        <f>G61*$J61</f>
        <v>0</v>
      </c>
      <c r="L61" s="32">
        <f>H61*$J61</f>
        <v>0</v>
      </c>
      <c r="M61" s="32">
        <f>I61*$J61</f>
        <v>0</v>
      </c>
      <c r="N61" s="32">
        <f>$F61*K61</f>
        <v>0</v>
      </c>
      <c r="O61" s="32">
        <f>$F61*L61</f>
        <v>0</v>
      </c>
      <c r="P61" s="32">
        <f>$F61*M61</f>
        <v>0</v>
      </c>
      <c r="Q61" s="33">
        <f>N61*1.05</f>
        <v>0</v>
      </c>
      <c r="R61" s="33">
        <f>O61*1.05</f>
        <v>0</v>
      </c>
      <c r="S61" s="33">
        <f>P61*1.05</f>
        <v>0</v>
      </c>
      <c r="T61" s="32">
        <f>Q61*0.0341</f>
        <v>0</v>
      </c>
      <c r="U61" s="32">
        <f>R61*0.0341</f>
        <v>0</v>
      </c>
      <c r="V61" s="32">
        <f>S61*0.0341</f>
        <v>0</v>
      </c>
      <c r="W61" s="32">
        <f>Q61+T61</f>
        <v>0</v>
      </c>
      <c r="X61" s="32">
        <f>R61+U61</f>
        <v>0</v>
      </c>
      <c r="Y61" s="32">
        <f>S61+V61</f>
        <v>0</v>
      </c>
      <c r="Z61" s="32">
        <f>R61-S61</f>
        <v>0</v>
      </c>
      <c r="AA61" s="32">
        <f>Y61+Z61</f>
        <v>0</v>
      </c>
      <c r="AB61" s="16"/>
      <c r="AC61" s="18"/>
      <c r="AD61" s="23"/>
    </row>
    <row r="62" spans="5:30" x14ac:dyDescent="0.2">
      <c r="E62" s="27"/>
      <c r="F62" s="18"/>
      <c r="J62" s="4">
        <v>1</v>
      </c>
      <c r="K62" s="32">
        <f>G62*$J62</f>
        <v>0</v>
      </c>
      <c r="L62" s="32">
        <f>H62*$J62</f>
        <v>0</v>
      </c>
      <c r="M62" s="32">
        <f>I62*$J62</f>
        <v>0</v>
      </c>
      <c r="N62" s="32">
        <f>$F62*K62</f>
        <v>0</v>
      </c>
      <c r="O62" s="32">
        <f>$F62*L62</f>
        <v>0</v>
      </c>
      <c r="P62" s="32">
        <f>$F62*M62</f>
        <v>0</v>
      </c>
      <c r="Q62" s="33">
        <f>N62*1.05</f>
        <v>0</v>
      </c>
      <c r="R62" s="33">
        <f>O62*1.05</f>
        <v>0</v>
      </c>
      <c r="S62" s="33">
        <f>P62*1.05</f>
        <v>0</v>
      </c>
      <c r="T62" s="32">
        <f>Q62*0.0341</f>
        <v>0</v>
      </c>
      <c r="U62" s="32">
        <f>R62*0.0341</f>
        <v>0</v>
      </c>
      <c r="V62" s="32">
        <f>S62*0.0341</f>
        <v>0</v>
      </c>
      <c r="W62" s="32">
        <f>Q62+T62</f>
        <v>0</v>
      </c>
      <c r="X62" s="32">
        <f>R62+U62</f>
        <v>0</v>
      </c>
      <c r="Y62" s="32">
        <f>S62+V62</f>
        <v>0</v>
      </c>
      <c r="Z62" s="32">
        <f>R62-S62</f>
        <v>0</v>
      </c>
      <c r="AA62" s="32">
        <f>Y62+Z62</f>
        <v>0</v>
      </c>
      <c r="AC62" s="18"/>
      <c r="AD62" s="23"/>
    </row>
    <row r="63" spans="5:30" x14ac:dyDescent="0.2">
      <c r="E63" s="21"/>
      <c r="F63" s="18"/>
      <c r="J63" s="4">
        <v>1</v>
      </c>
      <c r="K63" s="32">
        <f>G63*$J63</f>
        <v>0</v>
      </c>
      <c r="L63" s="32">
        <f>H63*$J63</f>
        <v>0</v>
      </c>
      <c r="M63" s="32">
        <f>I63*$J63</f>
        <v>0</v>
      </c>
      <c r="N63" s="32">
        <f>$F63*K63</f>
        <v>0</v>
      </c>
      <c r="O63" s="32">
        <f>$F63*L63</f>
        <v>0</v>
      </c>
      <c r="P63" s="32">
        <f>$F63*M63</f>
        <v>0</v>
      </c>
      <c r="Q63" s="33">
        <f>N63*1.05</f>
        <v>0</v>
      </c>
      <c r="R63" s="33">
        <f>O63*1.05</f>
        <v>0</v>
      </c>
      <c r="S63" s="33">
        <f>P63*1.05</f>
        <v>0</v>
      </c>
      <c r="T63" s="32">
        <f>Q63*0.0341</f>
        <v>0</v>
      </c>
      <c r="U63" s="32">
        <f>R63*0.0341</f>
        <v>0</v>
      </c>
      <c r="V63" s="32">
        <f>S63*0.0341</f>
        <v>0</v>
      </c>
      <c r="W63" s="32">
        <f>Q63+T63</f>
        <v>0</v>
      </c>
      <c r="X63" s="32">
        <f>R63+U63</f>
        <v>0</v>
      </c>
      <c r="Y63" s="32">
        <f>S63+V63</f>
        <v>0</v>
      </c>
      <c r="Z63" s="32">
        <f>R63-S63</f>
        <v>0</v>
      </c>
      <c r="AA63" s="32">
        <f>Y63+Z63</f>
        <v>0</v>
      </c>
      <c r="AC63" s="18"/>
      <c r="AD63" s="23"/>
    </row>
    <row r="64" spans="5:30" x14ac:dyDescent="0.2">
      <c r="E64" s="21"/>
      <c r="F64" s="18"/>
      <c r="J64" s="4">
        <v>1</v>
      </c>
      <c r="K64" s="32">
        <f>G64*$J64</f>
        <v>0</v>
      </c>
      <c r="L64" s="32">
        <f>H64*$J64</f>
        <v>0</v>
      </c>
      <c r="M64" s="32">
        <f>I64*$J64</f>
        <v>0</v>
      </c>
      <c r="N64" s="32">
        <f>$F64*K64</f>
        <v>0</v>
      </c>
      <c r="O64" s="32">
        <f>$F64*L64</f>
        <v>0</v>
      </c>
      <c r="P64" s="32">
        <f>$F64*M64</f>
        <v>0</v>
      </c>
      <c r="Q64" s="33">
        <f>N64*1.05</f>
        <v>0</v>
      </c>
      <c r="R64" s="33">
        <f>O64*1.05</f>
        <v>0</v>
      </c>
      <c r="S64" s="33">
        <f>P64*1.05</f>
        <v>0</v>
      </c>
      <c r="T64" s="32">
        <f>Q64*0.0341</f>
        <v>0</v>
      </c>
      <c r="U64" s="32">
        <f>R64*0.0341</f>
        <v>0</v>
      </c>
      <c r="V64" s="32">
        <f>S64*0.0341</f>
        <v>0</v>
      </c>
      <c r="W64" s="32">
        <f>Q64+T64</f>
        <v>0</v>
      </c>
      <c r="X64" s="32">
        <f>R64+U64</f>
        <v>0</v>
      </c>
      <c r="Y64" s="32">
        <f>S64+V64</f>
        <v>0</v>
      </c>
      <c r="Z64" s="32">
        <f>R64-S64</f>
        <v>0</v>
      </c>
      <c r="AA64" s="32">
        <f>Y64+Z64</f>
        <v>0</v>
      </c>
      <c r="AC64" s="18"/>
      <c r="AD64" s="23"/>
    </row>
    <row r="65" spans="5:30" x14ac:dyDescent="0.2">
      <c r="E65" s="21"/>
      <c r="F65" s="18"/>
      <c r="J65" s="4">
        <v>1</v>
      </c>
      <c r="K65" s="32">
        <f>G65*$J65</f>
        <v>0</v>
      </c>
      <c r="L65" s="32">
        <f>H65*$J65</f>
        <v>0</v>
      </c>
      <c r="M65" s="32">
        <f>I65*$J65</f>
        <v>0</v>
      </c>
      <c r="N65" s="32">
        <f>$F65*K65</f>
        <v>0</v>
      </c>
      <c r="O65" s="32">
        <f>$F65*L65</f>
        <v>0</v>
      </c>
      <c r="P65" s="32">
        <f>$F65*M65</f>
        <v>0</v>
      </c>
      <c r="Q65" s="33">
        <f>N65*1.05</f>
        <v>0</v>
      </c>
      <c r="R65" s="33">
        <f>O65*1.05</f>
        <v>0</v>
      </c>
      <c r="S65" s="33">
        <f>P65*1.05</f>
        <v>0</v>
      </c>
      <c r="T65" s="32">
        <f>Q65*0.0341</f>
        <v>0</v>
      </c>
      <c r="U65" s="32">
        <f>R65*0.0341</f>
        <v>0</v>
      </c>
      <c r="V65" s="32">
        <f>S65*0.0341</f>
        <v>0</v>
      </c>
      <c r="W65" s="32">
        <f>Q65+T65</f>
        <v>0</v>
      </c>
      <c r="X65" s="32">
        <f>R65+U65</f>
        <v>0</v>
      </c>
      <c r="Y65" s="32">
        <f>S65+V65</f>
        <v>0</v>
      </c>
      <c r="Z65" s="32">
        <f>R65-S65</f>
        <v>0</v>
      </c>
      <c r="AA65" s="32">
        <f>Y65+Z65</f>
        <v>0</v>
      </c>
      <c r="AC65" s="18"/>
      <c r="AD65" s="23"/>
    </row>
    <row r="66" spans="5:30" x14ac:dyDescent="0.2">
      <c r="E66" s="28"/>
      <c r="F66" s="18"/>
      <c r="K66" s="32">
        <f>G66*$J66</f>
        <v>0</v>
      </c>
      <c r="L66" s="32">
        <f>H66*$J66</f>
        <v>0</v>
      </c>
      <c r="M66" s="32">
        <f>I66*$J66</f>
        <v>0</v>
      </c>
      <c r="N66" s="32">
        <f>$F66*K66</f>
        <v>0</v>
      </c>
      <c r="O66" s="32">
        <f>$F66*L66</f>
        <v>0</v>
      </c>
      <c r="P66" s="32">
        <f>$F66*M66</f>
        <v>0</v>
      </c>
      <c r="Q66" s="33">
        <f>N66*1.05</f>
        <v>0</v>
      </c>
      <c r="R66" s="33">
        <f>O66*1.05</f>
        <v>0</v>
      </c>
      <c r="S66" s="33">
        <f>P66*1.05</f>
        <v>0</v>
      </c>
      <c r="T66" s="32">
        <f>Q66*0.0341</f>
        <v>0</v>
      </c>
      <c r="U66" s="32">
        <f>R66*0.0341</f>
        <v>0</v>
      </c>
      <c r="V66" s="32">
        <f>S66*0.0341</f>
        <v>0</v>
      </c>
      <c r="W66" s="32">
        <f>Q66+T66</f>
        <v>0</v>
      </c>
      <c r="X66" s="32">
        <f>R66+U66</f>
        <v>0</v>
      </c>
      <c r="Y66" s="32">
        <f>S66+V66</f>
        <v>0</v>
      </c>
      <c r="Z66" s="32">
        <f>R66-S66</f>
        <v>0</v>
      </c>
      <c r="AA66" s="32">
        <f>Y66+Z66</f>
        <v>0</v>
      </c>
      <c r="AC66" s="18"/>
      <c r="AD66" s="29"/>
    </row>
    <row r="67" spans="5:30" x14ac:dyDescent="0.2">
      <c r="E67" s="28"/>
      <c r="F67" s="18"/>
      <c r="K67" s="32">
        <f>G67*$J67</f>
        <v>0</v>
      </c>
      <c r="L67" s="32">
        <f>H67*$J67</f>
        <v>0</v>
      </c>
      <c r="M67" s="32">
        <f>I67*$J67</f>
        <v>0</v>
      </c>
      <c r="N67" s="32">
        <f>$F67*K67</f>
        <v>0</v>
      </c>
      <c r="O67" s="32">
        <f>$F67*L67</f>
        <v>0</v>
      </c>
      <c r="P67" s="32">
        <f>$F67*M67</f>
        <v>0</v>
      </c>
      <c r="Q67" s="33">
        <f>N67*1.05</f>
        <v>0</v>
      </c>
      <c r="R67" s="33">
        <f>O67*1.05</f>
        <v>0</v>
      </c>
      <c r="S67" s="33">
        <f>P67*1.05</f>
        <v>0</v>
      </c>
      <c r="T67" s="32">
        <f>Q67*0.0341</f>
        <v>0</v>
      </c>
      <c r="U67" s="32">
        <f>R67*0.0341</f>
        <v>0</v>
      </c>
      <c r="V67" s="32">
        <f>S67*0.0341</f>
        <v>0</v>
      </c>
      <c r="W67" s="32">
        <f>Q67+T67</f>
        <v>0</v>
      </c>
      <c r="X67" s="32">
        <f>R67+U67</f>
        <v>0</v>
      </c>
      <c r="Y67" s="32">
        <f>S67+V67</f>
        <v>0</v>
      </c>
      <c r="Z67" s="32">
        <f>R67-S67</f>
        <v>0</v>
      </c>
      <c r="AA67" s="32">
        <f>Y67+Z67</f>
        <v>0</v>
      </c>
      <c r="AC67" s="18"/>
      <c r="AD67" s="29"/>
    </row>
    <row r="68" spans="5:30" x14ac:dyDescent="0.2">
      <c r="E68" s="28"/>
      <c r="F68" s="18"/>
      <c r="K68" s="32">
        <f>G68*$J68</f>
        <v>0</v>
      </c>
      <c r="L68" s="32">
        <f>H68*$J68</f>
        <v>0</v>
      </c>
      <c r="M68" s="32">
        <f>I68*$J68</f>
        <v>0</v>
      </c>
      <c r="N68" s="32">
        <f>$F68*K68</f>
        <v>0</v>
      </c>
      <c r="O68" s="32">
        <f>$F68*L68</f>
        <v>0</v>
      </c>
      <c r="P68" s="32">
        <f>$F68*M68</f>
        <v>0</v>
      </c>
      <c r="Q68" s="33">
        <f>N68*1.05</f>
        <v>0</v>
      </c>
      <c r="R68" s="33">
        <f>O68*1.05</f>
        <v>0</v>
      </c>
      <c r="S68" s="33">
        <f>P68*1.05</f>
        <v>0</v>
      </c>
      <c r="T68" s="32">
        <f>Q68*0.0341</f>
        <v>0</v>
      </c>
      <c r="U68" s="32">
        <f>R68*0.0341</f>
        <v>0</v>
      </c>
      <c r="V68" s="32">
        <f>S68*0.0341</f>
        <v>0</v>
      </c>
      <c r="W68" s="32">
        <f>Q68+T68</f>
        <v>0</v>
      </c>
      <c r="X68" s="32">
        <f>R68+U68</f>
        <v>0</v>
      </c>
      <c r="Y68" s="32">
        <f>S68+V68</f>
        <v>0</v>
      </c>
      <c r="Z68" s="32">
        <f>R68-S68</f>
        <v>0</v>
      </c>
      <c r="AA68" s="32">
        <f>Y68+Z68</f>
        <v>0</v>
      </c>
      <c r="AC68" s="18"/>
      <c r="AD68" s="29"/>
    </row>
    <row r="69" spans="5:30" x14ac:dyDescent="0.2">
      <c r="E69" s="28"/>
      <c r="F69" s="18"/>
      <c r="K69" s="32">
        <f>G69*$J69</f>
        <v>0</v>
      </c>
      <c r="L69" s="32">
        <f>H69*$J69</f>
        <v>0</v>
      </c>
      <c r="M69" s="32">
        <f>I69*$J69</f>
        <v>0</v>
      </c>
      <c r="N69" s="32">
        <f>$F69*K69</f>
        <v>0</v>
      </c>
      <c r="O69" s="32">
        <f>$F69*L69</f>
        <v>0</v>
      </c>
      <c r="P69" s="32">
        <f>$F69*M69</f>
        <v>0</v>
      </c>
      <c r="Q69" s="33">
        <f>N69*1.05</f>
        <v>0</v>
      </c>
      <c r="R69" s="33">
        <f>O69*1.05</f>
        <v>0</v>
      </c>
      <c r="S69" s="33">
        <f>P69*1.05</f>
        <v>0</v>
      </c>
      <c r="T69" s="32">
        <f>Q69*0.0341</f>
        <v>0</v>
      </c>
      <c r="U69" s="32">
        <f>R69*0.0341</f>
        <v>0</v>
      </c>
      <c r="V69" s="32">
        <f>S69*0.0341</f>
        <v>0</v>
      </c>
      <c r="W69" s="32">
        <f>Q69+T69</f>
        <v>0</v>
      </c>
      <c r="X69" s="32">
        <f>R69+U69</f>
        <v>0</v>
      </c>
      <c r="Y69" s="32">
        <f>S69+V69</f>
        <v>0</v>
      </c>
      <c r="Z69" s="32">
        <f>R69-S69</f>
        <v>0</v>
      </c>
      <c r="AA69" s="32">
        <f>Y69+Z69</f>
        <v>0</v>
      </c>
      <c r="AC69" s="18"/>
      <c r="AD69" s="29"/>
    </row>
    <row r="70" spans="5:30" x14ac:dyDescent="0.2">
      <c r="E70" s="28"/>
      <c r="F70" s="18"/>
      <c r="K70" s="32">
        <f>G70*$J70</f>
        <v>0</v>
      </c>
      <c r="L70" s="32">
        <f>H70*$J70</f>
        <v>0</v>
      </c>
      <c r="M70" s="32">
        <f>I70*$J70</f>
        <v>0</v>
      </c>
      <c r="N70" s="32">
        <f>$F70*K70</f>
        <v>0</v>
      </c>
      <c r="O70" s="32">
        <f>$F70*L70</f>
        <v>0</v>
      </c>
      <c r="P70" s="32">
        <f>$F70*M70</f>
        <v>0</v>
      </c>
      <c r="Q70" s="33">
        <f>N70*1.05</f>
        <v>0</v>
      </c>
      <c r="R70" s="33">
        <f>O70*1.05</f>
        <v>0</v>
      </c>
      <c r="S70" s="33">
        <f>P70*1.05</f>
        <v>0</v>
      </c>
      <c r="T70" s="32">
        <f>Q70*0.0341</f>
        <v>0</v>
      </c>
      <c r="U70" s="32">
        <f>R70*0.0341</f>
        <v>0</v>
      </c>
      <c r="V70" s="32">
        <f>S70*0.0341</f>
        <v>0</v>
      </c>
      <c r="W70" s="32">
        <f>Q70+T70</f>
        <v>0</v>
      </c>
      <c r="X70" s="32">
        <f>R70+U70</f>
        <v>0</v>
      </c>
      <c r="Y70" s="32">
        <f>S70+V70</f>
        <v>0</v>
      </c>
      <c r="Z70" s="32">
        <f>R70-S70</f>
        <v>0</v>
      </c>
      <c r="AA70" s="32">
        <f>Y70+Z70</f>
        <v>0</v>
      </c>
      <c r="AC70" s="18"/>
      <c r="AD70" s="29"/>
    </row>
    <row r="71" spans="5:30" x14ac:dyDescent="0.2">
      <c r="E71" s="28"/>
      <c r="F71" s="18"/>
      <c r="K71" s="32">
        <f>G71*$J71</f>
        <v>0</v>
      </c>
      <c r="L71" s="32">
        <f>H71*$J71</f>
        <v>0</v>
      </c>
      <c r="M71" s="32">
        <f>I71*$J71</f>
        <v>0</v>
      </c>
      <c r="N71" s="32">
        <f>$F71*K71</f>
        <v>0</v>
      </c>
      <c r="O71" s="32">
        <f>$F71*L71</f>
        <v>0</v>
      </c>
      <c r="P71" s="32">
        <f>$F71*M71</f>
        <v>0</v>
      </c>
      <c r="Q71" s="33">
        <f>N71*1.05</f>
        <v>0</v>
      </c>
      <c r="R71" s="33">
        <f>O71*1.05</f>
        <v>0</v>
      </c>
      <c r="S71" s="33">
        <f>P71*1.05</f>
        <v>0</v>
      </c>
      <c r="T71" s="32">
        <f>Q71*0.0341</f>
        <v>0</v>
      </c>
      <c r="U71" s="32">
        <f>R71*0.0341</f>
        <v>0</v>
      </c>
      <c r="V71" s="32">
        <f>S71*0.0341</f>
        <v>0</v>
      </c>
      <c r="W71" s="32">
        <f>Q71+T71</f>
        <v>0</v>
      </c>
      <c r="X71" s="32">
        <f>R71+U71</f>
        <v>0</v>
      </c>
      <c r="Y71" s="32">
        <f>S71+V71</f>
        <v>0</v>
      </c>
      <c r="Z71" s="32">
        <f>R71-S71</f>
        <v>0</v>
      </c>
      <c r="AA71" s="32">
        <f>Y71+Z71</f>
        <v>0</v>
      </c>
      <c r="AC71" s="18"/>
      <c r="AD71" s="29"/>
    </row>
    <row r="72" spans="5:30" x14ac:dyDescent="0.2">
      <c r="E72" s="28"/>
      <c r="F72" s="18"/>
      <c r="K72" s="32">
        <f>G72*$J72</f>
        <v>0</v>
      </c>
      <c r="L72" s="32">
        <f>H72*$J72</f>
        <v>0</v>
      </c>
      <c r="M72" s="32">
        <f>I72*$J72</f>
        <v>0</v>
      </c>
      <c r="N72" s="32">
        <f>$F72*K72</f>
        <v>0</v>
      </c>
      <c r="O72" s="32">
        <f>$F72*L72</f>
        <v>0</v>
      </c>
      <c r="P72" s="32">
        <f>$F72*M72</f>
        <v>0</v>
      </c>
      <c r="Q72" s="33">
        <f>N72*1.05</f>
        <v>0</v>
      </c>
      <c r="R72" s="33">
        <f>O72*1.05</f>
        <v>0</v>
      </c>
      <c r="S72" s="33">
        <f>P72*1.05</f>
        <v>0</v>
      </c>
      <c r="T72" s="32">
        <f>Q72*0.0341</f>
        <v>0</v>
      </c>
      <c r="U72" s="32">
        <f>R72*0.0341</f>
        <v>0</v>
      </c>
      <c r="V72" s="32">
        <f>S72*0.0341</f>
        <v>0</v>
      </c>
      <c r="W72" s="32">
        <f>Q72+T72</f>
        <v>0</v>
      </c>
      <c r="X72" s="32">
        <f>R72+U72</f>
        <v>0</v>
      </c>
      <c r="Y72" s="32">
        <f>S72+V72</f>
        <v>0</v>
      </c>
      <c r="Z72" s="32">
        <f>R72-S72</f>
        <v>0</v>
      </c>
      <c r="AA72" s="32">
        <f>Y72+Z72</f>
        <v>0</v>
      </c>
      <c r="AC72" s="18"/>
      <c r="AD72" s="29"/>
    </row>
    <row r="73" spans="5:30" x14ac:dyDescent="0.2">
      <c r="E73" s="28"/>
      <c r="F73" s="18"/>
      <c r="K73" s="32">
        <f>G73*$J73</f>
        <v>0</v>
      </c>
      <c r="L73" s="32">
        <f>H73*$J73</f>
        <v>0</v>
      </c>
      <c r="M73" s="32">
        <f>I73*$J73</f>
        <v>0</v>
      </c>
      <c r="N73" s="32">
        <f>$F73*K73</f>
        <v>0</v>
      </c>
      <c r="O73" s="32">
        <f>$F73*L73</f>
        <v>0</v>
      </c>
      <c r="P73" s="32">
        <f>$F73*M73</f>
        <v>0</v>
      </c>
      <c r="Q73" s="33">
        <f>N73*1.05</f>
        <v>0</v>
      </c>
      <c r="R73" s="33">
        <f>O73*1.05</f>
        <v>0</v>
      </c>
      <c r="S73" s="33">
        <f>P73*1.05</f>
        <v>0</v>
      </c>
      <c r="T73" s="32">
        <f>Q73*0.0341</f>
        <v>0</v>
      </c>
      <c r="U73" s="32">
        <f>R73*0.0341</f>
        <v>0</v>
      </c>
      <c r="V73" s="32">
        <f>S73*0.0341</f>
        <v>0</v>
      </c>
      <c r="W73" s="32">
        <f>Q73+T73</f>
        <v>0</v>
      </c>
      <c r="X73" s="32">
        <f>R73+U73</f>
        <v>0</v>
      </c>
      <c r="Y73" s="32">
        <f>S73+V73</f>
        <v>0</v>
      </c>
      <c r="Z73" s="32">
        <f>R73-S73</f>
        <v>0</v>
      </c>
      <c r="AA73" s="32">
        <f>Y73+Z73</f>
        <v>0</v>
      </c>
      <c r="AC73" s="18"/>
      <c r="AD73" s="29"/>
    </row>
    <row r="74" spans="5:30" x14ac:dyDescent="0.2">
      <c r="E74" s="28"/>
      <c r="F74" s="18"/>
      <c r="K74" s="32">
        <f>G74*$J74</f>
        <v>0</v>
      </c>
      <c r="L74" s="32">
        <f>H74*$J74</f>
        <v>0</v>
      </c>
      <c r="M74" s="32">
        <f>I74*$J74</f>
        <v>0</v>
      </c>
      <c r="N74" s="32">
        <f>$F74*K74</f>
        <v>0</v>
      </c>
      <c r="O74" s="32">
        <f>$F74*L74</f>
        <v>0</v>
      </c>
      <c r="P74" s="32">
        <f>$F74*M74</f>
        <v>0</v>
      </c>
      <c r="Q74" s="33">
        <f>N74*1.05</f>
        <v>0</v>
      </c>
      <c r="R74" s="33">
        <f>O74*1.05</f>
        <v>0</v>
      </c>
      <c r="S74" s="33">
        <f>P74*1.05</f>
        <v>0</v>
      </c>
      <c r="T74" s="32">
        <f>Q74*0.0341</f>
        <v>0</v>
      </c>
      <c r="U74" s="32">
        <f>R74*0.0341</f>
        <v>0</v>
      </c>
      <c r="V74" s="32">
        <f>S74*0.0341</f>
        <v>0</v>
      </c>
      <c r="W74" s="32">
        <f>Q74+T74</f>
        <v>0</v>
      </c>
      <c r="X74" s="32">
        <f>R74+U74</f>
        <v>0</v>
      </c>
      <c r="Y74" s="32">
        <f>S74+V74</f>
        <v>0</v>
      </c>
      <c r="Z74" s="32">
        <f>R74-S74</f>
        <v>0</v>
      </c>
      <c r="AA74" s="32">
        <f>Y74+Z74</f>
        <v>0</v>
      </c>
      <c r="AC74" s="18"/>
      <c r="AD74" s="29"/>
    </row>
    <row r="75" spans="5:30" x14ac:dyDescent="0.2">
      <c r="E75" s="28"/>
      <c r="F75" s="18"/>
      <c r="K75" s="32">
        <f>G75*$J75</f>
        <v>0</v>
      </c>
      <c r="L75" s="32">
        <f>H75*$J75</f>
        <v>0</v>
      </c>
      <c r="M75" s="32">
        <f>I75*$J75</f>
        <v>0</v>
      </c>
      <c r="N75" s="32">
        <f>$F75*K75</f>
        <v>0</v>
      </c>
      <c r="O75" s="32">
        <f>$F75*L75</f>
        <v>0</v>
      </c>
      <c r="P75" s="32">
        <f>$F75*M75</f>
        <v>0</v>
      </c>
      <c r="Q75" s="33">
        <f>N75*1.05</f>
        <v>0</v>
      </c>
      <c r="R75" s="33">
        <f>O75*1.05</f>
        <v>0</v>
      </c>
      <c r="S75" s="33">
        <f>P75*1.05</f>
        <v>0</v>
      </c>
      <c r="T75" s="32">
        <f>Q75*0.0341</f>
        <v>0</v>
      </c>
      <c r="U75" s="32">
        <f>R75*0.0341</f>
        <v>0</v>
      </c>
      <c r="V75" s="32">
        <f>S75*0.0341</f>
        <v>0</v>
      </c>
      <c r="W75" s="32">
        <f>Q75+T75</f>
        <v>0</v>
      </c>
      <c r="X75" s="32">
        <f>R75+U75</f>
        <v>0</v>
      </c>
      <c r="Y75" s="32">
        <f>S75+V75</f>
        <v>0</v>
      </c>
      <c r="Z75" s="32">
        <f>R75-S75</f>
        <v>0</v>
      </c>
      <c r="AA75" s="32">
        <f>Y75+Z75</f>
        <v>0</v>
      </c>
      <c r="AC75" s="18"/>
      <c r="AD75" s="29"/>
    </row>
    <row r="76" spans="5:30" x14ac:dyDescent="0.2">
      <c r="E76" s="28"/>
      <c r="F76" s="18"/>
      <c r="K76" s="32">
        <f>G76*$J76</f>
        <v>0</v>
      </c>
      <c r="L76" s="32">
        <f>H76*$J76</f>
        <v>0</v>
      </c>
      <c r="M76" s="32">
        <f>I76*$J76</f>
        <v>0</v>
      </c>
      <c r="N76" s="32">
        <f>$F76*K76</f>
        <v>0</v>
      </c>
      <c r="O76" s="32">
        <f>$F76*L76</f>
        <v>0</v>
      </c>
      <c r="P76" s="32">
        <f>$F76*M76</f>
        <v>0</v>
      </c>
      <c r="Q76" s="33">
        <f>N76*1.05</f>
        <v>0</v>
      </c>
      <c r="R76" s="33">
        <f>O76*1.05</f>
        <v>0</v>
      </c>
      <c r="S76" s="33">
        <f>P76*1.05</f>
        <v>0</v>
      </c>
      <c r="T76" s="32">
        <f>Q76*0.0341</f>
        <v>0</v>
      </c>
      <c r="U76" s="32">
        <f>R76*0.0341</f>
        <v>0</v>
      </c>
      <c r="V76" s="32">
        <f>S76*0.0341</f>
        <v>0</v>
      </c>
      <c r="W76" s="32">
        <f>Q76+T76</f>
        <v>0</v>
      </c>
      <c r="X76" s="32">
        <f>R76+U76</f>
        <v>0</v>
      </c>
      <c r="Y76" s="32">
        <f>S76+V76</f>
        <v>0</v>
      </c>
      <c r="Z76" s="32">
        <f>R76-S76</f>
        <v>0</v>
      </c>
      <c r="AA76" s="32">
        <f>Y76+Z76</f>
        <v>0</v>
      </c>
      <c r="AC76" s="18"/>
      <c r="AD76" s="29"/>
    </row>
    <row r="77" spans="5:30" x14ac:dyDescent="0.2">
      <c r="E77" s="28"/>
      <c r="F77" s="18"/>
      <c r="K77" s="32">
        <f>G77*$J77</f>
        <v>0</v>
      </c>
      <c r="L77" s="32">
        <f>H77*$J77</f>
        <v>0</v>
      </c>
      <c r="M77" s="32">
        <f>I77*$J77</f>
        <v>0</v>
      </c>
      <c r="N77" s="32">
        <f>$F77*K77</f>
        <v>0</v>
      </c>
      <c r="O77" s="32">
        <f>$F77*L77</f>
        <v>0</v>
      </c>
      <c r="P77" s="32">
        <f>$F77*M77</f>
        <v>0</v>
      </c>
      <c r="Q77" s="33">
        <f>N77*1.05</f>
        <v>0</v>
      </c>
      <c r="R77" s="33">
        <f>O77*1.05</f>
        <v>0</v>
      </c>
      <c r="S77" s="33">
        <f>P77*1.05</f>
        <v>0</v>
      </c>
      <c r="T77" s="32">
        <f>Q77*0.0341</f>
        <v>0</v>
      </c>
      <c r="U77" s="32">
        <f>R77*0.0341</f>
        <v>0</v>
      </c>
      <c r="V77" s="32">
        <f>S77*0.0341</f>
        <v>0</v>
      </c>
      <c r="W77" s="32">
        <f>Q77+T77</f>
        <v>0</v>
      </c>
      <c r="X77" s="32">
        <f>R77+U77</f>
        <v>0</v>
      </c>
      <c r="Y77" s="32">
        <f>S77+V77</f>
        <v>0</v>
      </c>
      <c r="Z77" s="32">
        <f>R77-S77</f>
        <v>0</v>
      </c>
      <c r="AA77" s="32">
        <f>Y77+Z77</f>
        <v>0</v>
      </c>
      <c r="AC77" s="18"/>
      <c r="AD77" s="29"/>
    </row>
    <row r="78" spans="5:30" x14ac:dyDescent="0.2">
      <c r="F78" s="18"/>
      <c r="K78" s="32">
        <f>G78*$J78</f>
        <v>0</v>
      </c>
      <c r="L78" s="32">
        <f>H78*$J78</f>
        <v>0</v>
      </c>
      <c r="M78" s="32">
        <f>I78*$J78</f>
        <v>0</v>
      </c>
      <c r="N78" s="32">
        <f>$F78*K78</f>
        <v>0</v>
      </c>
      <c r="O78" s="32">
        <f>$F78*L78</f>
        <v>0</v>
      </c>
      <c r="P78" s="32">
        <f>$F78*M78</f>
        <v>0</v>
      </c>
      <c r="Q78" s="33">
        <f>N78*1.05</f>
        <v>0</v>
      </c>
      <c r="R78" s="33">
        <f>O78*1.05</f>
        <v>0</v>
      </c>
      <c r="S78" s="33">
        <f>P78*1.05</f>
        <v>0</v>
      </c>
      <c r="T78" s="32">
        <f>Q78*0.0341</f>
        <v>0</v>
      </c>
      <c r="U78" s="32">
        <f>R78*0.0341</f>
        <v>0</v>
      </c>
      <c r="V78" s="32">
        <f>S78*0.0341</f>
        <v>0</v>
      </c>
      <c r="W78" s="32">
        <f>Q78+T78</f>
        <v>0</v>
      </c>
      <c r="X78" s="32">
        <f>R78+U78</f>
        <v>0</v>
      </c>
      <c r="Y78" s="32">
        <f>S78+V78</f>
        <v>0</v>
      </c>
      <c r="Z78" s="32">
        <f>R78-S78</f>
        <v>0</v>
      </c>
      <c r="AA78" s="32">
        <f>Y78+Z78</f>
        <v>0</v>
      </c>
      <c r="AC78" s="18"/>
      <c r="AD78" s="29"/>
    </row>
    <row r="79" spans="5:30" x14ac:dyDescent="0.2">
      <c r="F79" s="18"/>
      <c r="K79" s="32">
        <f>G79*$J79</f>
        <v>0</v>
      </c>
      <c r="L79" s="32">
        <f>H79*$J79</f>
        <v>0</v>
      </c>
      <c r="M79" s="32">
        <f>I79*$J79</f>
        <v>0</v>
      </c>
      <c r="N79" s="32">
        <f>$F79*K79</f>
        <v>0</v>
      </c>
      <c r="O79" s="32">
        <f>$F79*L79</f>
        <v>0</v>
      </c>
      <c r="P79" s="32">
        <f>$F79*M79</f>
        <v>0</v>
      </c>
      <c r="Q79" s="33">
        <f>N79*1.05</f>
        <v>0</v>
      </c>
      <c r="R79" s="33">
        <f>O79*1.05</f>
        <v>0</v>
      </c>
      <c r="S79" s="33">
        <f>P79*1.05</f>
        <v>0</v>
      </c>
      <c r="T79" s="32">
        <f>Q79*0.0341</f>
        <v>0</v>
      </c>
      <c r="U79" s="32">
        <f>R79*0.0341</f>
        <v>0</v>
      </c>
      <c r="V79" s="32">
        <f>S79*0.0341</f>
        <v>0</v>
      </c>
      <c r="W79" s="32">
        <f>Q79+T79</f>
        <v>0</v>
      </c>
      <c r="X79" s="32">
        <f>R79+U79</f>
        <v>0</v>
      </c>
      <c r="Y79" s="32">
        <f>S79+V79</f>
        <v>0</v>
      </c>
      <c r="Z79" s="32">
        <f>R79-S79</f>
        <v>0</v>
      </c>
      <c r="AA79" s="32">
        <f>Y79+Z79</f>
        <v>0</v>
      </c>
      <c r="AC79" s="18"/>
      <c r="AD79" s="29"/>
    </row>
    <row r="80" spans="5:30" x14ac:dyDescent="0.2">
      <c r="E80" s="14"/>
      <c r="F80" s="17"/>
      <c r="K80" s="32">
        <f>G80*$J80</f>
        <v>0</v>
      </c>
      <c r="L80" s="32">
        <f>H80*$J80</f>
        <v>0</v>
      </c>
      <c r="M80" s="32">
        <f>I80*$J80</f>
        <v>0</v>
      </c>
      <c r="N80" s="32">
        <f>$F80*K80</f>
        <v>0</v>
      </c>
      <c r="O80" s="32">
        <f>$F80*L80</f>
        <v>0</v>
      </c>
      <c r="P80" s="32">
        <f>$F80*M80</f>
        <v>0</v>
      </c>
      <c r="Q80" s="33">
        <f>N80*1.05</f>
        <v>0</v>
      </c>
      <c r="R80" s="33">
        <f>O80*1.05</f>
        <v>0</v>
      </c>
      <c r="S80" s="33">
        <f>P80*1.05</f>
        <v>0</v>
      </c>
      <c r="T80" s="32">
        <f>Q80*0.0341</f>
        <v>0</v>
      </c>
      <c r="U80" s="32">
        <f>R80*0.0341</f>
        <v>0</v>
      </c>
      <c r="V80" s="32">
        <f>S80*0.0341</f>
        <v>0</v>
      </c>
      <c r="W80" s="32">
        <f>Q80+T80</f>
        <v>0</v>
      </c>
      <c r="X80" s="32">
        <f>R80+U80</f>
        <v>0</v>
      </c>
      <c r="Y80" s="32">
        <f>S80+V80</f>
        <v>0</v>
      </c>
      <c r="Z80" s="32">
        <f>R80-S80</f>
        <v>0</v>
      </c>
      <c r="AA80" s="32">
        <f>Y80+Z80</f>
        <v>0</v>
      </c>
      <c r="AC80" s="18"/>
      <c r="AD80" s="29"/>
    </row>
    <row r="81" spans="5:30" x14ac:dyDescent="0.2">
      <c r="E81" s="14"/>
      <c r="F81" s="14"/>
      <c r="K81" s="32">
        <f>G81*$J81</f>
        <v>0</v>
      </c>
      <c r="L81" s="32">
        <f>H81*$J81</f>
        <v>0</v>
      </c>
      <c r="M81" s="32">
        <f>I81*$J81</f>
        <v>0</v>
      </c>
      <c r="N81" s="32">
        <f>$F81*K81</f>
        <v>0</v>
      </c>
      <c r="O81" s="32">
        <f>$F81*L81</f>
        <v>0</v>
      </c>
      <c r="P81" s="32">
        <f>$F81*M81</f>
        <v>0</v>
      </c>
      <c r="Q81" s="33">
        <f>N81*1.05</f>
        <v>0</v>
      </c>
      <c r="R81" s="33">
        <f>O81*1.05</f>
        <v>0</v>
      </c>
      <c r="S81" s="33">
        <f>P81*1.05</f>
        <v>0</v>
      </c>
      <c r="T81" s="32">
        <f>Q81*0.0341</f>
        <v>0</v>
      </c>
      <c r="U81" s="32">
        <f>R81*0.0341</f>
        <v>0</v>
      </c>
      <c r="V81" s="32">
        <f>S81*0.0341</f>
        <v>0</v>
      </c>
      <c r="W81" s="32">
        <f>Q81+T81</f>
        <v>0</v>
      </c>
      <c r="X81" s="32">
        <f>R81+U81</f>
        <v>0</v>
      </c>
      <c r="Y81" s="32">
        <f>S81+V81</f>
        <v>0</v>
      </c>
      <c r="Z81" s="32">
        <f>R81-S81</f>
        <v>0</v>
      </c>
      <c r="AA81" s="32">
        <f>Y81+Z81</f>
        <v>0</v>
      </c>
      <c r="AC81" s="18"/>
      <c r="AD81" s="29"/>
    </row>
    <row r="82" spans="5:30" x14ac:dyDescent="0.2">
      <c r="E82" s="14"/>
      <c r="K82" s="32">
        <f>G82*$J82</f>
        <v>0</v>
      </c>
      <c r="L82" s="32">
        <f>H82*$J82</f>
        <v>0</v>
      </c>
      <c r="M82" s="32">
        <f>I82*$J82</f>
        <v>0</v>
      </c>
      <c r="N82" s="32">
        <f>$F82*K82</f>
        <v>0</v>
      </c>
      <c r="O82" s="32">
        <f>$F82*L82</f>
        <v>0</v>
      </c>
      <c r="P82" s="32">
        <f>$F82*M82</f>
        <v>0</v>
      </c>
      <c r="Q82" s="33">
        <f>N82*1.05</f>
        <v>0</v>
      </c>
      <c r="R82" s="33">
        <f>O82*1.05</f>
        <v>0</v>
      </c>
      <c r="S82" s="33">
        <f>P82*1.05</f>
        <v>0</v>
      </c>
      <c r="T82" s="32">
        <f>Q82*0.0341</f>
        <v>0</v>
      </c>
      <c r="U82" s="32">
        <f>R82*0.0341</f>
        <v>0</v>
      </c>
      <c r="V82" s="32">
        <f>S82*0.0341</f>
        <v>0</v>
      </c>
      <c r="W82" s="32">
        <f>Q82+T82</f>
        <v>0</v>
      </c>
      <c r="X82" s="32">
        <f>R82+U82</f>
        <v>0</v>
      </c>
      <c r="Y82" s="32">
        <f>S82+V82</f>
        <v>0</v>
      </c>
      <c r="Z82" s="32">
        <f>R82-S82</f>
        <v>0</v>
      </c>
      <c r="AA82" s="32">
        <f>Y82+Z82</f>
        <v>0</v>
      </c>
      <c r="AC82" s="18"/>
      <c r="AD82" s="29"/>
    </row>
    <row r="83" spans="5:30" x14ac:dyDescent="0.2">
      <c r="E83" s="14"/>
      <c r="G83" s="15"/>
      <c r="H83" s="15"/>
      <c r="K83" s="32">
        <f>G83*$J83</f>
        <v>0</v>
      </c>
      <c r="L83" s="32">
        <f>H83*$J83</f>
        <v>0</v>
      </c>
      <c r="M83" s="32">
        <f>I83*$J83</f>
        <v>0</v>
      </c>
      <c r="N83" s="32">
        <f>$F83*K83</f>
        <v>0</v>
      </c>
      <c r="O83" s="32">
        <f>$F83*L83</f>
        <v>0</v>
      </c>
      <c r="P83" s="32">
        <f>$F83*M83</f>
        <v>0</v>
      </c>
      <c r="Q83" s="33">
        <f>N83*1.05</f>
        <v>0</v>
      </c>
      <c r="R83" s="33">
        <f>O83*1.05</f>
        <v>0</v>
      </c>
      <c r="S83" s="33">
        <f>P83*1.05</f>
        <v>0</v>
      </c>
      <c r="T83" s="32">
        <f>Q83*0.0341</f>
        <v>0</v>
      </c>
      <c r="U83" s="32">
        <f>R83*0.0341</f>
        <v>0</v>
      </c>
      <c r="V83" s="32">
        <f>S83*0.0341</f>
        <v>0</v>
      </c>
      <c r="W83" s="32">
        <f>Q83+T83</f>
        <v>0</v>
      </c>
      <c r="X83" s="32">
        <f>R83+U83</f>
        <v>0</v>
      </c>
      <c r="Y83" s="32">
        <f>S83+V83</f>
        <v>0</v>
      </c>
      <c r="Z83" s="32">
        <f>R83-S83</f>
        <v>0</v>
      </c>
      <c r="AA83" s="32">
        <f>Y83+Z83</f>
        <v>0</v>
      </c>
      <c r="AC83" s="18"/>
      <c r="AD83" s="29"/>
    </row>
    <row r="84" spans="5:30" x14ac:dyDescent="0.2">
      <c r="E84" s="14"/>
      <c r="G84" s="15"/>
      <c r="K84" s="32">
        <f>G84*$J84</f>
        <v>0</v>
      </c>
      <c r="L84" s="32">
        <f>H84*$J84</f>
        <v>0</v>
      </c>
      <c r="M84" s="32">
        <f>I84*$J84</f>
        <v>0</v>
      </c>
      <c r="N84" s="32">
        <f>$F84*K84</f>
        <v>0</v>
      </c>
      <c r="O84" s="32">
        <f>$F84*L84</f>
        <v>0</v>
      </c>
      <c r="P84" s="32">
        <f>$F84*M84</f>
        <v>0</v>
      </c>
      <c r="Q84" s="33">
        <f>N84*1.05</f>
        <v>0</v>
      </c>
      <c r="R84" s="33">
        <f>O84*1.05</f>
        <v>0</v>
      </c>
      <c r="S84" s="33">
        <f>P84*1.05</f>
        <v>0</v>
      </c>
      <c r="T84" s="32">
        <f>Q84*0.0341</f>
        <v>0</v>
      </c>
      <c r="U84" s="32">
        <f>R84*0.0341</f>
        <v>0</v>
      </c>
      <c r="V84" s="32">
        <f>S84*0.0341</f>
        <v>0</v>
      </c>
      <c r="W84" s="32">
        <f>Q84+T84</f>
        <v>0</v>
      </c>
      <c r="X84" s="32">
        <f>R84+U84</f>
        <v>0</v>
      </c>
      <c r="Y84" s="32">
        <f>S84+V84</f>
        <v>0</v>
      </c>
      <c r="Z84" s="32">
        <f>R84-S84</f>
        <v>0</v>
      </c>
      <c r="AA84" s="32">
        <f>Y84+Z84</f>
        <v>0</v>
      </c>
      <c r="AB84" s="23"/>
      <c r="AC84" s="16"/>
      <c r="AD84" s="29"/>
    </row>
    <row r="85" spans="5:30" x14ac:dyDescent="0.2">
      <c r="E85" s="14"/>
      <c r="F85" s="14"/>
      <c r="K85" s="32">
        <f>G85*$J85</f>
        <v>0</v>
      </c>
      <c r="L85" s="32">
        <f>H85*$J85</f>
        <v>0</v>
      </c>
      <c r="M85" s="32">
        <f>I85*$J85</f>
        <v>0</v>
      </c>
      <c r="N85" s="32">
        <f>$F85*K85</f>
        <v>0</v>
      </c>
      <c r="O85" s="32">
        <f>$F85*L85</f>
        <v>0</v>
      </c>
      <c r="P85" s="32">
        <f>$F85*M85</f>
        <v>0</v>
      </c>
      <c r="Q85" s="33">
        <f>N85*1.05</f>
        <v>0</v>
      </c>
      <c r="R85" s="33">
        <f>O85*1.05</f>
        <v>0</v>
      </c>
      <c r="S85" s="33">
        <f>P85*1.05</f>
        <v>0</v>
      </c>
      <c r="T85" s="32">
        <f>Q85*0.0341</f>
        <v>0</v>
      </c>
      <c r="U85" s="32">
        <f>R85*0.0341</f>
        <v>0</v>
      </c>
      <c r="V85" s="32">
        <f>S85*0.0341</f>
        <v>0</v>
      </c>
      <c r="W85" s="32">
        <f>Q85+T85</f>
        <v>0</v>
      </c>
      <c r="X85" s="32">
        <f>R85+U85</f>
        <v>0</v>
      </c>
      <c r="Y85" s="32">
        <f>S85+V85</f>
        <v>0</v>
      </c>
      <c r="Z85" s="32">
        <f>R85-S85</f>
        <v>0</v>
      </c>
      <c r="AA85" s="32">
        <f>Y85+Z85</f>
        <v>0</v>
      </c>
      <c r="AB85" s="23"/>
      <c r="AC85" s="16"/>
      <c r="AD85" s="29"/>
    </row>
    <row r="86" spans="5:30" x14ac:dyDescent="0.2">
      <c r="E86" s="14"/>
      <c r="K86" s="32">
        <f>G86*$J86</f>
        <v>0</v>
      </c>
      <c r="L86" s="32">
        <f>H86*$J86</f>
        <v>0</v>
      </c>
      <c r="M86" s="32">
        <f>I86*$J86</f>
        <v>0</v>
      </c>
      <c r="N86" s="32">
        <f>$F86*K86</f>
        <v>0</v>
      </c>
      <c r="O86" s="32">
        <f>$F86*L86</f>
        <v>0</v>
      </c>
      <c r="P86" s="32">
        <f>$F86*M86</f>
        <v>0</v>
      </c>
      <c r="Q86" s="33">
        <f>N86*1.05</f>
        <v>0</v>
      </c>
      <c r="R86" s="33">
        <f>O86*1.05</f>
        <v>0</v>
      </c>
      <c r="S86" s="33">
        <f>P86*1.05</f>
        <v>0</v>
      </c>
      <c r="T86" s="32">
        <f>Q86*0.0341</f>
        <v>0</v>
      </c>
      <c r="U86" s="32">
        <f>R86*0.0341</f>
        <v>0</v>
      </c>
      <c r="V86" s="32">
        <f>S86*0.0341</f>
        <v>0</v>
      </c>
      <c r="W86" s="32">
        <f>Q86+T86</f>
        <v>0</v>
      </c>
      <c r="X86" s="32">
        <f>R86+U86</f>
        <v>0</v>
      </c>
      <c r="Y86" s="32">
        <f>S86+V86</f>
        <v>0</v>
      </c>
      <c r="Z86" s="32">
        <f>R86-S86</f>
        <v>0</v>
      </c>
      <c r="AA86" s="32">
        <f>Y86+Z86</f>
        <v>0</v>
      </c>
      <c r="AB86" s="23"/>
      <c r="AC86" s="16"/>
      <c r="AD86" s="29"/>
    </row>
    <row r="87" spans="5:30" x14ac:dyDescent="0.2">
      <c r="K87" s="32">
        <f>G87*$J87</f>
        <v>0</v>
      </c>
      <c r="L87" s="32">
        <f>H87*$J87</f>
        <v>0</v>
      </c>
      <c r="M87" s="32">
        <f>I87*$J87</f>
        <v>0</v>
      </c>
      <c r="N87" s="32">
        <f>$F87*K87</f>
        <v>0</v>
      </c>
      <c r="O87" s="32">
        <f>$F87*L87</f>
        <v>0</v>
      </c>
      <c r="P87" s="32">
        <f>$F87*M87</f>
        <v>0</v>
      </c>
      <c r="Q87" s="33">
        <f>N87*1.05</f>
        <v>0</v>
      </c>
      <c r="R87" s="33">
        <f>O87*1.05</f>
        <v>0</v>
      </c>
      <c r="S87" s="33">
        <f>P87*1.05</f>
        <v>0</v>
      </c>
      <c r="T87" s="32">
        <f>Q87*0.0341</f>
        <v>0</v>
      </c>
      <c r="U87" s="32">
        <f>R87*0.0341</f>
        <v>0</v>
      </c>
      <c r="V87" s="32">
        <f>S87*0.0341</f>
        <v>0</v>
      </c>
      <c r="W87" s="32">
        <f>Q87+T87</f>
        <v>0</v>
      </c>
      <c r="X87" s="32">
        <f>R87+U87</f>
        <v>0</v>
      </c>
      <c r="Y87" s="32">
        <f>S87+V87</f>
        <v>0</v>
      </c>
      <c r="Z87" s="32">
        <f>R87-S87</f>
        <v>0</v>
      </c>
      <c r="AA87" s="32">
        <f>Y87+Z87</f>
        <v>0</v>
      </c>
      <c r="AB87" s="23"/>
      <c r="AC87" s="16"/>
      <c r="AD87" s="29"/>
    </row>
    <row r="88" spans="5:30" x14ac:dyDescent="0.2">
      <c r="K88" s="32">
        <f>G88*$J88</f>
        <v>0</v>
      </c>
      <c r="L88" s="32">
        <f>H88*$J88</f>
        <v>0</v>
      </c>
      <c r="M88" s="32">
        <f>I88*$J88</f>
        <v>0</v>
      </c>
      <c r="N88" s="32">
        <f>$F88*K88</f>
        <v>0</v>
      </c>
      <c r="O88" s="32">
        <f>$F88*L88</f>
        <v>0</v>
      </c>
      <c r="P88" s="32">
        <f>$F88*M88</f>
        <v>0</v>
      </c>
      <c r="Q88" s="33">
        <f>N88*1.05</f>
        <v>0</v>
      </c>
      <c r="R88" s="33">
        <f>O88*1.05</f>
        <v>0</v>
      </c>
      <c r="S88" s="33">
        <f>P88*1.05</f>
        <v>0</v>
      </c>
      <c r="T88" s="32">
        <f>Q88*0.0341</f>
        <v>0</v>
      </c>
      <c r="U88" s="32">
        <f>R88*0.0341</f>
        <v>0</v>
      </c>
      <c r="V88" s="32">
        <f>S88*0.0341</f>
        <v>0</v>
      </c>
      <c r="W88" s="32">
        <f>Q88+T88</f>
        <v>0</v>
      </c>
      <c r="X88" s="32">
        <f>R88+U88</f>
        <v>0</v>
      </c>
      <c r="Y88" s="32">
        <f>S88+V88</f>
        <v>0</v>
      </c>
      <c r="Z88" s="32">
        <f>R88-S88</f>
        <v>0</v>
      </c>
      <c r="AA88" s="32">
        <f>Y88+Z88</f>
        <v>0</v>
      </c>
      <c r="AC88" s="16"/>
      <c r="AD88" s="29"/>
    </row>
    <row r="89" spans="5:30" x14ac:dyDescent="0.2">
      <c r="K89" s="32">
        <f>G89*$J89</f>
        <v>0</v>
      </c>
      <c r="L89" s="32">
        <f>H89*$J89</f>
        <v>0</v>
      </c>
      <c r="M89" s="32">
        <f>I89*$J89</f>
        <v>0</v>
      </c>
      <c r="N89" s="32">
        <f>$F89*K89</f>
        <v>0</v>
      </c>
      <c r="O89" s="32">
        <f>$F89*L89</f>
        <v>0</v>
      </c>
      <c r="P89" s="32">
        <f>$F89*M89</f>
        <v>0</v>
      </c>
      <c r="Q89" s="33">
        <f>N89*1.05</f>
        <v>0</v>
      </c>
      <c r="R89" s="33">
        <f>O89*1.05</f>
        <v>0</v>
      </c>
      <c r="S89" s="33">
        <f>P89*1.05</f>
        <v>0</v>
      </c>
      <c r="T89" s="32">
        <f>Q89*0.0341</f>
        <v>0</v>
      </c>
      <c r="U89" s="32">
        <f>R89*0.0341</f>
        <v>0</v>
      </c>
      <c r="V89" s="32">
        <f>S89*0.0341</f>
        <v>0</v>
      </c>
      <c r="W89" s="32">
        <f>Q89+T89</f>
        <v>0</v>
      </c>
      <c r="X89" s="32">
        <f>R89+U89</f>
        <v>0</v>
      </c>
      <c r="Y89" s="32">
        <f>S89+V89</f>
        <v>0</v>
      </c>
      <c r="Z89" s="32">
        <f>R89-S89</f>
        <v>0</v>
      </c>
      <c r="AA89" s="32">
        <f>Y89+Z89</f>
        <v>0</v>
      </c>
      <c r="AB89" s="23"/>
      <c r="AC89" s="16"/>
      <c r="AD89" s="29"/>
    </row>
    <row r="90" spans="5:30" x14ac:dyDescent="0.2">
      <c r="K90" s="32">
        <f>G90*$J90</f>
        <v>0</v>
      </c>
      <c r="L90" s="32">
        <f>H90*$J90</f>
        <v>0</v>
      </c>
      <c r="M90" s="32">
        <f>I90*$J90</f>
        <v>0</v>
      </c>
      <c r="N90" s="32">
        <f>$F90*K90</f>
        <v>0</v>
      </c>
      <c r="O90" s="32">
        <f>$F90*L90</f>
        <v>0</v>
      </c>
      <c r="P90" s="32">
        <f>$F90*M90</f>
        <v>0</v>
      </c>
      <c r="Q90" s="33">
        <f>N90*1.05</f>
        <v>0</v>
      </c>
      <c r="R90" s="33">
        <f>O90*1.05</f>
        <v>0</v>
      </c>
      <c r="S90" s="33">
        <f>P90*1.05</f>
        <v>0</v>
      </c>
      <c r="T90" s="32">
        <f>Q90*0.0341</f>
        <v>0</v>
      </c>
      <c r="U90" s="32">
        <f>R90*0.0341</f>
        <v>0</v>
      </c>
      <c r="V90" s="32">
        <f>S90*0.0341</f>
        <v>0</v>
      </c>
      <c r="W90" s="32">
        <f>Q90+T90</f>
        <v>0</v>
      </c>
      <c r="X90" s="32">
        <f>R90+U90</f>
        <v>0</v>
      </c>
      <c r="Y90" s="32">
        <f>S90+V90</f>
        <v>0</v>
      </c>
      <c r="Z90" s="32">
        <f>R90-S90</f>
        <v>0</v>
      </c>
      <c r="AA90" s="32">
        <f>Y90+Z90</f>
        <v>0</v>
      </c>
      <c r="AC90" s="18"/>
      <c r="AD90" s="29"/>
    </row>
    <row r="91" spans="5:30" x14ac:dyDescent="0.2">
      <c r="K91" s="32">
        <f>G91*$J91</f>
        <v>0</v>
      </c>
      <c r="L91" s="32">
        <f>H91*$J91</f>
        <v>0</v>
      </c>
      <c r="M91" s="32">
        <f>I91*$J91</f>
        <v>0</v>
      </c>
      <c r="N91" s="32">
        <f>$F91*K91</f>
        <v>0</v>
      </c>
      <c r="O91" s="32">
        <f>$F91*L91</f>
        <v>0</v>
      </c>
      <c r="P91" s="32">
        <f>$F91*M91</f>
        <v>0</v>
      </c>
      <c r="Q91" s="33">
        <f>N91*1.05</f>
        <v>0</v>
      </c>
      <c r="R91" s="33">
        <f>O91*1.05</f>
        <v>0</v>
      </c>
      <c r="S91" s="33">
        <f>P91*1.05</f>
        <v>0</v>
      </c>
      <c r="T91" s="32">
        <f>Q91*0.0341</f>
        <v>0</v>
      </c>
      <c r="U91" s="32">
        <f>R91*0.0341</f>
        <v>0</v>
      </c>
      <c r="V91" s="32">
        <f>S91*0.0341</f>
        <v>0</v>
      </c>
      <c r="W91" s="32">
        <f>Q91+T91</f>
        <v>0</v>
      </c>
      <c r="X91" s="32">
        <f>R91+U91</f>
        <v>0</v>
      </c>
      <c r="Y91" s="32">
        <f>S91+V91</f>
        <v>0</v>
      </c>
      <c r="Z91" s="32">
        <f>R91-S91</f>
        <v>0</v>
      </c>
      <c r="AA91" s="32">
        <f>Y91+Z91</f>
        <v>0</v>
      </c>
      <c r="AD91" s="29"/>
    </row>
    <row r="92" spans="5:30" x14ac:dyDescent="0.2">
      <c r="K92" s="32">
        <f>G92*$J92</f>
        <v>0</v>
      </c>
      <c r="L92" s="32">
        <f>H92*$J92</f>
        <v>0</v>
      </c>
      <c r="M92" s="32">
        <f>I92*$J92</f>
        <v>0</v>
      </c>
      <c r="N92" s="32">
        <f>$F92*K92</f>
        <v>0</v>
      </c>
      <c r="O92" s="32">
        <f>$F92*L92</f>
        <v>0</v>
      </c>
      <c r="P92" s="32">
        <f>$F92*M92</f>
        <v>0</v>
      </c>
      <c r="Q92" s="33">
        <f>N92*1.05</f>
        <v>0</v>
      </c>
      <c r="R92" s="33">
        <f>O92*1.05</f>
        <v>0</v>
      </c>
      <c r="S92" s="33">
        <f>P92*1.05</f>
        <v>0</v>
      </c>
      <c r="T92" s="32">
        <f>Q92*0.0341</f>
        <v>0</v>
      </c>
      <c r="U92" s="32">
        <f>R92*0.0341</f>
        <v>0</v>
      </c>
      <c r="V92" s="32">
        <f>S92*0.0341</f>
        <v>0</v>
      </c>
      <c r="W92" s="32">
        <f>Q92+T92</f>
        <v>0</v>
      </c>
      <c r="X92" s="32">
        <f>R92+U92</f>
        <v>0</v>
      </c>
      <c r="Y92" s="32">
        <f>S92+V92</f>
        <v>0</v>
      </c>
      <c r="Z92" s="32">
        <f>R92-S92</f>
        <v>0</v>
      </c>
      <c r="AA92" s="32">
        <f>Y92+Z92</f>
        <v>0</v>
      </c>
      <c r="AD92" s="29"/>
    </row>
    <row r="93" spans="5:30" x14ac:dyDescent="0.2">
      <c r="K93" s="32">
        <f>G93*$J93</f>
        <v>0</v>
      </c>
      <c r="L93" s="32">
        <f>H93*$J93</f>
        <v>0</v>
      </c>
      <c r="M93" s="32">
        <f>I93*$J93</f>
        <v>0</v>
      </c>
      <c r="N93" s="32">
        <f>$F93*K93</f>
        <v>0</v>
      </c>
      <c r="O93" s="32">
        <f>$F93*L93</f>
        <v>0</v>
      </c>
      <c r="P93" s="32">
        <f>$F93*M93</f>
        <v>0</v>
      </c>
      <c r="Q93" s="33">
        <f>N93*1.05</f>
        <v>0</v>
      </c>
      <c r="R93" s="33">
        <f>O93*1.05</f>
        <v>0</v>
      </c>
      <c r="S93" s="33">
        <f>P93*1.05</f>
        <v>0</v>
      </c>
      <c r="T93" s="32">
        <f>Q93*0.0341</f>
        <v>0</v>
      </c>
      <c r="U93" s="32">
        <f>R93*0.0341</f>
        <v>0</v>
      </c>
      <c r="V93" s="32">
        <f>S93*0.0341</f>
        <v>0</v>
      </c>
      <c r="W93" s="32">
        <f>Q93+T93</f>
        <v>0</v>
      </c>
      <c r="X93" s="32">
        <f>R93+U93</f>
        <v>0</v>
      </c>
      <c r="Y93" s="32">
        <f>S93+V93</f>
        <v>0</v>
      </c>
      <c r="Z93" s="32">
        <f>R93-S93</f>
        <v>0</v>
      </c>
      <c r="AA93" s="32">
        <f>Y93+Z93</f>
        <v>0</v>
      </c>
      <c r="AD93" s="29"/>
    </row>
    <row r="94" spans="5:30" x14ac:dyDescent="0.2">
      <c r="K94" s="32">
        <f>G94*$J94</f>
        <v>0</v>
      </c>
      <c r="L94" s="32">
        <f>H94*$J94</f>
        <v>0</v>
      </c>
      <c r="M94" s="32">
        <f>I94*$J94</f>
        <v>0</v>
      </c>
      <c r="N94" s="32">
        <f>$F94*K94</f>
        <v>0</v>
      </c>
      <c r="O94" s="32">
        <f>$F94*L94</f>
        <v>0</v>
      </c>
      <c r="P94" s="32">
        <f>$F94*M94</f>
        <v>0</v>
      </c>
      <c r="Q94" s="33">
        <f>N94*1.05</f>
        <v>0</v>
      </c>
      <c r="R94" s="33">
        <f>O94*1.05</f>
        <v>0</v>
      </c>
      <c r="S94" s="33">
        <f>P94*1.05</f>
        <v>0</v>
      </c>
      <c r="T94" s="32">
        <f>Q94*0.0341</f>
        <v>0</v>
      </c>
      <c r="U94" s="32">
        <f>R94*0.0341</f>
        <v>0</v>
      </c>
      <c r="V94" s="32">
        <f>S94*0.0341</f>
        <v>0</v>
      </c>
      <c r="W94" s="32">
        <f>Q94+T94</f>
        <v>0</v>
      </c>
      <c r="X94" s="32">
        <f>R94+U94</f>
        <v>0</v>
      </c>
      <c r="Y94" s="32">
        <f>S94+V94</f>
        <v>0</v>
      </c>
      <c r="Z94" s="32">
        <f>R94-S94</f>
        <v>0</v>
      </c>
      <c r="AA94" s="32">
        <f>Y94+Z94</f>
        <v>0</v>
      </c>
      <c r="AD94" s="29"/>
    </row>
    <row r="95" spans="5:30" x14ac:dyDescent="0.2">
      <c r="K95" s="32">
        <f>G95*$J95</f>
        <v>0</v>
      </c>
      <c r="L95" s="32">
        <f>H95*$J95</f>
        <v>0</v>
      </c>
      <c r="M95" s="32">
        <f>I95*$J95</f>
        <v>0</v>
      </c>
      <c r="N95" s="32">
        <f>$F95*K95</f>
        <v>0</v>
      </c>
      <c r="O95" s="32">
        <f>$F95*L95</f>
        <v>0</v>
      </c>
      <c r="P95" s="32">
        <f>$F95*M95</f>
        <v>0</v>
      </c>
      <c r="Q95" s="33">
        <f>N95*1.05</f>
        <v>0</v>
      </c>
      <c r="R95" s="33">
        <f>O95*1.05</f>
        <v>0</v>
      </c>
      <c r="S95" s="33">
        <f>P95*1.05</f>
        <v>0</v>
      </c>
      <c r="T95" s="32">
        <f>Q95*0.0341</f>
        <v>0</v>
      </c>
      <c r="U95" s="32">
        <f>R95*0.0341</f>
        <v>0</v>
      </c>
      <c r="V95" s="32">
        <f>S95*0.0341</f>
        <v>0</v>
      </c>
      <c r="W95" s="32">
        <f>Q95+T95</f>
        <v>0</v>
      </c>
      <c r="X95" s="32">
        <f>R95+U95</f>
        <v>0</v>
      </c>
      <c r="Y95" s="32">
        <f>S95+V95</f>
        <v>0</v>
      </c>
      <c r="Z95" s="32">
        <f>R95-S95</f>
        <v>0</v>
      </c>
      <c r="AA95" s="32">
        <f>Y95+Z95</f>
        <v>0</v>
      </c>
      <c r="AD95" s="29"/>
    </row>
    <row r="96" spans="5:30" x14ac:dyDescent="0.2">
      <c r="K96" s="32">
        <f>G96*$J96</f>
        <v>0</v>
      </c>
      <c r="L96" s="32">
        <f>H96*$J96</f>
        <v>0</v>
      </c>
      <c r="M96" s="32">
        <f>I96*$J96</f>
        <v>0</v>
      </c>
      <c r="N96" s="32">
        <f>$F96*K96</f>
        <v>0</v>
      </c>
      <c r="O96" s="32">
        <f>$F96*L96</f>
        <v>0</v>
      </c>
      <c r="P96" s="32">
        <f>$F96*M96</f>
        <v>0</v>
      </c>
      <c r="Q96" s="33">
        <f>N96*1.05</f>
        <v>0</v>
      </c>
      <c r="R96" s="33">
        <f>O96*1.05</f>
        <v>0</v>
      </c>
      <c r="S96" s="33">
        <f>P96*1.05</f>
        <v>0</v>
      </c>
      <c r="T96" s="32">
        <f>Q96*0.0341</f>
        <v>0</v>
      </c>
      <c r="U96" s="32">
        <f>R96*0.0341</f>
        <v>0</v>
      </c>
      <c r="V96" s="32">
        <f>S96*0.0341</f>
        <v>0</v>
      </c>
      <c r="W96" s="32">
        <f>Q96+T96</f>
        <v>0</v>
      </c>
      <c r="X96" s="32">
        <f>R96+U96</f>
        <v>0</v>
      </c>
      <c r="Y96" s="32">
        <f>S96+V96</f>
        <v>0</v>
      </c>
      <c r="Z96" s="32">
        <f>R96-S96</f>
        <v>0</v>
      </c>
      <c r="AA96" s="32">
        <f>Y96+Z96</f>
        <v>0</v>
      </c>
      <c r="AD96" s="29"/>
    </row>
    <row r="97" spans="11:30" x14ac:dyDescent="0.2">
      <c r="K97" s="32">
        <f>G97*$J97</f>
        <v>0</v>
      </c>
      <c r="L97" s="32">
        <f>H97*$J97</f>
        <v>0</v>
      </c>
      <c r="M97" s="32">
        <f>I97*$J97</f>
        <v>0</v>
      </c>
      <c r="N97" s="32">
        <f>$F97*K97</f>
        <v>0</v>
      </c>
      <c r="O97" s="32">
        <f>$F97*L97</f>
        <v>0</v>
      </c>
      <c r="P97" s="32">
        <f>$F97*M97</f>
        <v>0</v>
      </c>
      <c r="Q97" s="33">
        <f>N97*1.05</f>
        <v>0</v>
      </c>
      <c r="R97" s="33">
        <f>O97*1.05</f>
        <v>0</v>
      </c>
      <c r="S97" s="33">
        <f>P97*1.05</f>
        <v>0</v>
      </c>
      <c r="T97" s="32">
        <f>Q97*0.0341</f>
        <v>0</v>
      </c>
      <c r="U97" s="32">
        <f>R97*0.0341</f>
        <v>0</v>
      </c>
      <c r="V97" s="32">
        <f>S97*0.0341</f>
        <v>0</v>
      </c>
      <c r="W97" s="32">
        <f>Q97+T97</f>
        <v>0</v>
      </c>
      <c r="X97" s="32">
        <f>R97+U97</f>
        <v>0</v>
      </c>
      <c r="Y97" s="32">
        <f>S97+V97</f>
        <v>0</v>
      </c>
      <c r="Z97" s="32">
        <f>R97-S97</f>
        <v>0</v>
      </c>
      <c r="AA97" s="32">
        <f>Y97+Z97</f>
        <v>0</v>
      </c>
      <c r="AD97" s="29"/>
    </row>
    <row r="98" spans="11:30" x14ac:dyDescent="0.2">
      <c r="K98" s="32">
        <f>G98*$J98</f>
        <v>0</v>
      </c>
      <c r="L98" s="32">
        <f>H98*$J98</f>
        <v>0</v>
      </c>
      <c r="M98" s="32">
        <f>I98*$J98</f>
        <v>0</v>
      </c>
      <c r="N98" s="32">
        <f>$F98*K98</f>
        <v>0</v>
      </c>
      <c r="O98" s="32">
        <f>$F98*L98</f>
        <v>0</v>
      </c>
      <c r="P98" s="32">
        <f>$F98*M98</f>
        <v>0</v>
      </c>
      <c r="Q98" s="33">
        <f>N98*1.05</f>
        <v>0</v>
      </c>
      <c r="R98" s="33">
        <f>O98*1.05</f>
        <v>0</v>
      </c>
      <c r="S98" s="33">
        <f>P98*1.05</f>
        <v>0</v>
      </c>
      <c r="T98" s="32">
        <f>Q98*0.0341</f>
        <v>0</v>
      </c>
      <c r="U98" s="32">
        <f>R98*0.0341</f>
        <v>0</v>
      </c>
      <c r="V98" s="32">
        <f>S98*0.0341</f>
        <v>0</v>
      </c>
      <c r="W98" s="32">
        <f>Q98+T98</f>
        <v>0</v>
      </c>
      <c r="X98" s="32">
        <f>R98+U98</f>
        <v>0</v>
      </c>
      <c r="Y98" s="32">
        <f>S98+V98</f>
        <v>0</v>
      </c>
      <c r="Z98" s="32">
        <f>R98-S98</f>
        <v>0</v>
      </c>
      <c r="AA98" s="32">
        <f>Y98+Z98</f>
        <v>0</v>
      </c>
      <c r="AD98" s="29"/>
    </row>
    <row r="99" spans="11:30" x14ac:dyDescent="0.2">
      <c r="K99" s="32">
        <f>G99*$J99</f>
        <v>0</v>
      </c>
      <c r="L99" s="32">
        <f>H99*$J99</f>
        <v>0</v>
      </c>
      <c r="M99" s="32">
        <f>I99*$J99</f>
        <v>0</v>
      </c>
      <c r="N99" s="32">
        <f>$F99*K99</f>
        <v>0</v>
      </c>
      <c r="O99" s="32">
        <f>$F99*L99</f>
        <v>0</v>
      </c>
      <c r="P99" s="32">
        <f>$F99*M99</f>
        <v>0</v>
      </c>
      <c r="Q99" s="33">
        <f>N99*1.05</f>
        <v>0</v>
      </c>
      <c r="R99" s="33">
        <f>O99*1.05</f>
        <v>0</v>
      </c>
      <c r="S99" s="33">
        <f>P99*1.05</f>
        <v>0</v>
      </c>
      <c r="T99" s="32">
        <f>Q99*0.0341</f>
        <v>0</v>
      </c>
      <c r="U99" s="32">
        <f>R99*0.0341</f>
        <v>0</v>
      </c>
      <c r="V99" s="32">
        <f>S99*0.0341</f>
        <v>0</v>
      </c>
      <c r="W99" s="32">
        <f>Q99+T99</f>
        <v>0</v>
      </c>
      <c r="X99" s="32">
        <f>R99+U99</f>
        <v>0</v>
      </c>
      <c r="Y99" s="32">
        <f>S99+V99</f>
        <v>0</v>
      </c>
      <c r="Z99" s="32">
        <f>R99-S99</f>
        <v>0</v>
      </c>
      <c r="AA99" s="32">
        <f>Y99+Z99</f>
        <v>0</v>
      </c>
      <c r="AD99" s="29"/>
    </row>
    <row r="100" spans="11:30" x14ac:dyDescent="0.2">
      <c r="K100" s="32">
        <f>G100*$J100</f>
        <v>0</v>
      </c>
      <c r="L100" s="32">
        <f>H100*$J100</f>
        <v>0</v>
      </c>
      <c r="M100" s="32">
        <f>I100*$J100</f>
        <v>0</v>
      </c>
      <c r="N100" s="32">
        <f>$F100*K100</f>
        <v>0</v>
      </c>
      <c r="O100" s="32">
        <f>$F100*L100</f>
        <v>0</v>
      </c>
      <c r="P100" s="32">
        <f>$F100*M100</f>
        <v>0</v>
      </c>
      <c r="Q100" s="33">
        <f>N100*1.05</f>
        <v>0</v>
      </c>
      <c r="R100" s="33">
        <f>O100*1.05</f>
        <v>0</v>
      </c>
      <c r="S100" s="33">
        <f>P100*1.05</f>
        <v>0</v>
      </c>
      <c r="T100" s="32">
        <f>Q100*0.0341</f>
        <v>0</v>
      </c>
      <c r="U100" s="32">
        <f>R100*0.0341</f>
        <v>0</v>
      </c>
      <c r="V100" s="32">
        <f>S100*0.0341</f>
        <v>0</v>
      </c>
      <c r="W100" s="32">
        <f>Q100+T100</f>
        <v>0</v>
      </c>
      <c r="X100" s="32">
        <f>R100+U100</f>
        <v>0</v>
      </c>
      <c r="Y100" s="32">
        <f>S100+V100</f>
        <v>0</v>
      </c>
      <c r="Z100" s="32">
        <f>R100-S100</f>
        <v>0</v>
      </c>
      <c r="AA100" s="32">
        <f>Y100+Z100</f>
        <v>0</v>
      </c>
      <c r="AD100" s="29"/>
    </row>
    <row r="101" spans="11:30" x14ac:dyDescent="0.2">
      <c r="K101" s="32">
        <f>G101*$J101</f>
        <v>0</v>
      </c>
      <c r="L101" s="32">
        <f>H101*$J101</f>
        <v>0</v>
      </c>
      <c r="M101" s="32">
        <f>I101*$J101</f>
        <v>0</v>
      </c>
      <c r="N101" s="32">
        <f>$F101*K101</f>
        <v>0</v>
      </c>
      <c r="O101" s="32">
        <f>$F101*L101</f>
        <v>0</v>
      </c>
      <c r="P101" s="32">
        <f>$F101*M101</f>
        <v>0</v>
      </c>
      <c r="Q101" s="33">
        <f>N101*1.05</f>
        <v>0</v>
      </c>
      <c r="R101" s="33">
        <f>O101*1.05</f>
        <v>0</v>
      </c>
      <c r="S101" s="33">
        <f>P101*1.05</f>
        <v>0</v>
      </c>
      <c r="T101" s="32">
        <f>Q101*0.0341</f>
        <v>0</v>
      </c>
      <c r="U101" s="32">
        <f>R101*0.0341</f>
        <v>0</v>
      </c>
      <c r="V101" s="32">
        <f>S101*0.0341</f>
        <v>0</v>
      </c>
      <c r="W101" s="32">
        <f>Q101+T101</f>
        <v>0</v>
      </c>
      <c r="X101" s="32">
        <f>R101+U101</f>
        <v>0</v>
      </c>
      <c r="Y101" s="32">
        <f>S101+V101</f>
        <v>0</v>
      </c>
      <c r="Z101" s="32">
        <f>R101-S101</f>
        <v>0</v>
      </c>
      <c r="AA101" s="32">
        <f>Y101+Z101</f>
        <v>0</v>
      </c>
      <c r="AD101" s="29"/>
    </row>
    <row r="102" spans="11:30" x14ac:dyDescent="0.2">
      <c r="K102" s="32">
        <f>G102*$J102</f>
        <v>0</v>
      </c>
      <c r="L102" s="32">
        <f>H102*$J102</f>
        <v>0</v>
      </c>
      <c r="M102" s="32">
        <f>I102*$J102</f>
        <v>0</v>
      </c>
      <c r="N102" s="32">
        <f>$F102*K102</f>
        <v>0</v>
      </c>
      <c r="O102" s="32">
        <f>$F102*L102</f>
        <v>0</v>
      </c>
      <c r="P102" s="32">
        <f>$F102*M102</f>
        <v>0</v>
      </c>
      <c r="Q102" s="33">
        <f>N102*1.05</f>
        <v>0</v>
      </c>
      <c r="R102" s="33">
        <f>O102*1.05</f>
        <v>0</v>
      </c>
      <c r="S102" s="33">
        <f>P102*1.05</f>
        <v>0</v>
      </c>
      <c r="T102" s="32">
        <f>Q102*0.0341</f>
        <v>0</v>
      </c>
      <c r="U102" s="32">
        <f>R102*0.0341</f>
        <v>0</v>
      </c>
      <c r="V102" s="32">
        <f>S102*0.0341</f>
        <v>0</v>
      </c>
      <c r="W102" s="32">
        <f>Q102+T102</f>
        <v>0</v>
      </c>
      <c r="X102" s="32">
        <f>R102+U102</f>
        <v>0</v>
      </c>
      <c r="Y102" s="32">
        <f>S102+V102</f>
        <v>0</v>
      </c>
      <c r="Z102" s="32">
        <f>R102-S102</f>
        <v>0</v>
      </c>
      <c r="AA102" s="32">
        <f>Y102+Z102</f>
        <v>0</v>
      </c>
      <c r="AD102" s="29"/>
    </row>
    <row r="103" spans="11:30" x14ac:dyDescent="0.2">
      <c r="K103" s="32">
        <f>G103*$J103</f>
        <v>0</v>
      </c>
      <c r="L103" s="32">
        <f>H103*$J103</f>
        <v>0</v>
      </c>
      <c r="M103" s="32">
        <f>I103*$J103</f>
        <v>0</v>
      </c>
      <c r="N103" s="32">
        <f>$F103*K103</f>
        <v>0</v>
      </c>
      <c r="O103" s="32">
        <f>$F103*L103</f>
        <v>0</v>
      </c>
      <c r="P103" s="32">
        <f>$F103*M103</f>
        <v>0</v>
      </c>
      <c r="Q103" s="33">
        <f>N103*1.05</f>
        <v>0</v>
      </c>
      <c r="R103" s="33">
        <f>O103*1.05</f>
        <v>0</v>
      </c>
      <c r="S103" s="33">
        <f>P103*1.05</f>
        <v>0</v>
      </c>
      <c r="T103" s="32">
        <f>Q103*0.0341</f>
        <v>0</v>
      </c>
      <c r="U103" s="32">
        <f>R103*0.0341</f>
        <v>0</v>
      </c>
      <c r="V103" s="32">
        <f>S103*0.0341</f>
        <v>0</v>
      </c>
      <c r="W103" s="32">
        <f>Q103+T103</f>
        <v>0</v>
      </c>
      <c r="X103" s="32">
        <f>R103+U103</f>
        <v>0</v>
      </c>
      <c r="Y103" s="32">
        <f>S103+V103</f>
        <v>0</v>
      </c>
      <c r="Z103" s="32">
        <f>R103-S103</f>
        <v>0</v>
      </c>
      <c r="AA103" s="32">
        <f>Y103+Z103</f>
        <v>0</v>
      </c>
      <c r="AD103" s="29"/>
    </row>
    <row r="104" spans="11:30" x14ac:dyDescent="0.2">
      <c r="K104" s="32">
        <f>G104*$J104</f>
        <v>0</v>
      </c>
      <c r="L104" s="32">
        <f>H104*$J104</f>
        <v>0</v>
      </c>
      <c r="M104" s="32">
        <f>I104*$J104</f>
        <v>0</v>
      </c>
      <c r="N104" s="32">
        <f>$F104*K104</f>
        <v>0</v>
      </c>
      <c r="O104" s="32">
        <f>$F104*L104</f>
        <v>0</v>
      </c>
      <c r="P104" s="32">
        <f>$F104*M104</f>
        <v>0</v>
      </c>
      <c r="Q104" s="33">
        <f>N104*1.05</f>
        <v>0</v>
      </c>
      <c r="R104" s="33">
        <f>O104*1.05</f>
        <v>0</v>
      </c>
      <c r="S104" s="33">
        <f>P104*1.05</f>
        <v>0</v>
      </c>
      <c r="T104" s="32">
        <f>Q104*0.0341</f>
        <v>0</v>
      </c>
      <c r="U104" s="32">
        <f>R104*0.0341</f>
        <v>0</v>
      </c>
      <c r="V104" s="32">
        <f>S104*0.0341</f>
        <v>0</v>
      </c>
      <c r="W104" s="32">
        <f>Q104+T104</f>
        <v>0</v>
      </c>
      <c r="X104" s="32">
        <f>R104+U104</f>
        <v>0</v>
      </c>
      <c r="Y104" s="32">
        <f>S104+V104</f>
        <v>0</v>
      </c>
      <c r="Z104" s="32">
        <f>R104-S104</f>
        <v>0</v>
      </c>
      <c r="AA104" s="32">
        <f>Y104+Z104</f>
        <v>0</v>
      </c>
      <c r="AD104" s="29"/>
    </row>
    <row r="105" spans="11:30" x14ac:dyDescent="0.2">
      <c r="K105" s="32">
        <f>G105*$J105</f>
        <v>0</v>
      </c>
      <c r="L105" s="32">
        <f>H105*$J105</f>
        <v>0</v>
      </c>
      <c r="M105" s="32">
        <f>I105*$J105</f>
        <v>0</v>
      </c>
      <c r="N105" s="32">
        <f>$F105*K105</f>
        <v>0</v>
      </c>
      <c r="O105" s="32">
        <f>$F105*L105</f>
        <v>0</v>
      </c>
      <c r="P105" s="32">
        <f>$F105*M105</f>
        <v>0</v>
      </c>
      <c r="Q105" s="33">
        <f>N105*1.05</f>
        <v>0</v>
      </c>
      <c r="R105" s="33">
        <f>O105*1.05</f>
        <v>0</v>
      </c>
      <c r="S105" s="33">
        <f>P105*1.05</f>
        <v>0</v>
      </c>
      <c r="T105" s="32">
        <f>Q105*0.0341</f>
        <v>0</v>
      </c>
      <c r="U105" s="32">
        <f>R105*0.0341</f>
        <v>0</v>
      </c>
      <c r="V105" s="32">
        <f>S105*0.0341</f>
        <v>0</v>
      </c>
      <c r="W105" s="32">
        <f>Q105+T105</f>
        <v>0</v>
      </c>
      <c r="X105" s="32">
        <f>R105+U105</f>
        <v>0</v>
      </c>
      <c r="Y105" s="32">
        <f>S105+V105</f>
        <v>0</v>
      </c>
      <c r="Z105" s="32">
        <f>R105-S105</f>
        <v>0</v>
      </c>
      <c r="AA105" s="32">
        <f>Y105+Z105</f>
        <v>0</v>
      </c>
      <c r="AD105" s="29"/>
    </row>
    <row r="106" spans="11:30" x14ac:dyDescent="0.2">
      <c r="K106" s="32">
        <f>G106*$J106</f>
        <v>0</v>
      </c>
      <c r="L106" s="32">
        <f>H106*$J106</f>
        <v>0</v>
      </c>
      <c r="M106" s="32">
        <f>I106*$J106</f>
        <v>0</v>
      </c>
      <c r="N106" s="32">
        <f>$F106*K106</f>
        <v>0</v>
      </c>
      <c r="O106" s="32">
        <f>$F106*L106</f>
        <v>0</v>
      </c>
      <c r="P106" s="32">
        <f>$F106*M106</f>
        <v>0</v>
      </c>
      <c r="Q106" s="33">
        <f>N106*1.05</f>
        <v>0</v>
      </c>
      <c r="R106" s="33">
        <f>O106*1.05</f>
        <v>0</v>
      </c>
      <c r="S106" s="33">
        <f>P106*1.05</f>
        <v>0</v>
      </c>
      <c r="T106" s="32">
        <f>Q106*0.0341</f>
        <v>0</v>
      </c>
      <c r="U106" s="32">
        <f>R106*0.0341</f>
        <v>0</v>
      </c>
      <c r="V106" s="32">
        <f>S106*0.0341</f>
        <v>0</v>
      </c>
      <c r="W106" s="32">
        <f>Q106+T106</f>
        <v>0</v>
      </c>
      <c r="X106" s="32">
        <f>R106+U106</f>
        <v>0</v>
      </c>
      <c r="Y106" s="32">
        <f>S106+V106</f>
        <v>0</v>
      </c>
      <c r="Z106" s="32">
        <f>R106-S106</f>
        <v>0</v>
      </c>
      <c r="AA106" s="32">
        <f>Y106+Z106</f>
        <v>0</v>
      </c>
      <c r="AD106" s="29"/>
    </row>
    <row r="107" spans="11:30" x14ac:dyDescent="0.2">
      <c r="K107" s="32">
        <f>G107*$J107</f>
        <v>0</v>
      </c>
      <c r="L107" s="32">
        <f>H107*$J107</f>
        <v>0</v>
      </c>
      <c r="M107" s="32">
        <f>I107*$J107</f>
        <v>0</v>
      </c>
      <c r="N107" s="32">
        <f>$F107*K107</f>
        <v>0</v>
      </c>
      <c r="O107" s="32">
        <f>$F107*L107</f>
        <v>0</v>
      </c>
      <c r="P107" s="32">
        <f>$F107*M107</f>
        <v>0</v>
      </c>
      <c r="Q107" s="33">
        <f>N107*1.05</f>
        <v>0</v>
      </c>
      <c r="R107" s="33">
        <f>O107*1.05</f>
        <v>0</v>
      </c>
      <c r="S107" s="33">
        <f>P107*1.05</f>
        <v>0</v>
      </c>
      <c r="T107" s="32">
        <f>Q107*0.0341</f>
        <v>0</v>
      </c>
      <c r="U107" s="32">
        <f>R107*0.0341</f>
        <v>0</v>
      </c>
      <c r="V107" s="32">
        <f>S107*0.0341</f>
        <v>0</v>
      </c>
      <c r="W107" s="32">
        <f>Q107+T107</f>
        <v>0</v>
      </c>
      <c r="X107" s="32">
        <f>R107+U107</f>
        <v>0</v>
      </c>
      <c r="Y107" s="32">
        <f>S107+V107</f>
        <v>0</v>
      </c>
      <c r="Z107" s="32">
        <f>R107-S107</f>
        <v>0</v>
      </c>
      <c r="AA107" s="32">
        <f>Y107+Z107</f>
        <v>0</v>
      </c>
      <c r="AD107" s="29"/>
    </row>
    <row r="108" spans="11:30" x14ac:dyDescent="0.2">
      <c r="K108" s="32">
        <f>G108*$J108</f>
        <v>0</v>
      </c>
      <c r="L108" s="32">
        <f>H108*$J108</f>
        <v>0</v>
      </c>
      <c r="M108" s="32">
        <f>I108*$J108</f>
        <v>0</v>
      </c>
      <c r="N108" s="32">
        <f>$F108*K108</f>
        <v>0</v>
      </c>
      <c r="O108" s="32">
        <f>$F108*L108</f>
        <v>0</v>
      </c>
      <c r="P108" s="32">
        <f>$F108*M108</f>
        <v>0</v>
      </c>
      <c r="Q108" s="33">
        <f>N108*1.05</f>
        <v>0</v>
      </c>
      <c r="R108" s="33">
        <f>O108*1.05</f>
        <v>0</v>
      </c>
      <c r="S108" s="33">
        <f>P108*1.05</f>
        <v>0</v>
      </c>
      <c r="T108" s="32">
        <f>Q108*0.0341</f>
        <v>0</v>
      </c>
      <c r="U108" s="32">
        <f>R108*0.0341</f>
        <v>0</v>
      </c>
      <c r="V108" s="32">
        <f>S108*0.0341</f>
        <v>0</v>
      </c>
      <c r="W108" s="32">
        <f>Q108+T108</f>
        <v>0</v>
      </c>
      <c r="X108" s="32">
        <f>R108+U108</f>
        <v>0</v>
      </c>
      <c r="Y108" s="32">
        <f>S108+V108</f>
        <v>0</v>
      </c>
      <c r="Z108" s="32">
        <f>R108-S108</f>
        <v>0</v>
      </c>
      <c r="AA108" s="32">
        <f>Y108+Z108</f>
        <v>0</v>
      </c>
      <c r="AD108" s="29"/>
    </row>
    <row r="109" spans="11:30" x14ac:dyDescent="0.2">
      <c r="K109" s="32">
        <f>G109*$J109</f>
        <v>0</v>
      </c>
      <c r="L109" s="32">
        <f>H109*$J109</f>
        <v>0</v>
      </c>
      <c r="M109" s="32">
        <f>I109*$J109</f>
        <v>0</v>
      </c>
      <c r="N109" s="32">
        <f>$F109*K109</f>
        <v>0</v>
      </c>
      <c r="O109" s="32">
        <f>$F109*L109</f>
        <v>0</v>
      </c>
      <c r="P109" s="32">
        <f>$F109*M109</f>
        <v>0</v>
      </c>
      <c r="Q109" s="33">
        <f>N109*1.05</f>
        <v>0</v>
      </c>
      <c r="R109" s="33">
        <f>O109*1.05</f>
        <v>0</v>
      </c>
      <c r="S109" s="33">
        <f>P109*1.05</f>
        <v>0</v>
      </c>
      <c r="T109" s="32">
        <f>Q109*0.0341</f>
        <v>0</v>
      </c>
      <c r="U109" s="32">
        <f>R109*0.0341</f>
        <v>0</v>
      </c>
      <c r="V109" s="32">
        <f>S109*0.0341</f>
        <v>0</v>
      </c>
      <c r="W109" s="32">
        <f>Q109+T109</f>
        <v>0</v>
      </c>
      <c r="X109" s="32">
        <f>R109+U109</f>
        <v>0</v>
      </c>
      <c r="Y109" s="32">
        <f>S109+V109</f>
        <v>0</v>
      </c>
      <c r="Z109" s="32">
        <f>R109-S109</f>
        <v>0</v>
      </c>
      <c r="AA109" s="32">
        <f>Y109+Z109</f>
        <v>0</v>
      </c>
      <c r="AD109" s="29"/>
    </row>
    <row r="110" spans="11:30" x14ac:dyDescent="0.2">
      <c r="K110" s="32">
        <f>G110*$J110</f>
        <v>0</v>
      </c>
      <c r="L110" s="32">
        <f>H110*$J110</f>
        <v>0</v>
      </c>
      <c r="M110" s="32">
        <f>I110*$J110</f>
        <v>0</v>
      </c>
      <c r="N110" s="32">
        <f>$F110*K110</f>
        <v>0</v>
      </c>
      <c r="O110" s="32">
        <f>$F110*L110</f>
        <v>0</v>
      </c>
      <c r="P110" s="32">
        <f>$F110*M110</f>
        <v>0</v>
      </c>
      <c r="Q110" s="33">
        <f>N110*1.05</f>
        <v>0</v>
      </c>
      <c r="R110" s="33">
        <f>O110*1.05</f>
        <v>0</v>
      </c>
      <c r="S110" s="33">
        <f>P110*1.05</f>
        <v>0</v>
      </c>
      <c r="T110" s="32">
        <f>Q110*0.0341</f>
        <v>0</v>
      </c>
      <c r="U110" s="32">
        <f>R110*0.0341</f>
        <v>0</v>
      </c>
      <c r="V110" s="32">
        <f>S110*0.0341</f>
        <v>0</v>
      </c>
      <c r="W110" s="32">
        <f>Q110+T110</f>
        <v>0</v>
      </c>
      <c r="X110" s="32">
        <f>R110+U110</f>
        <v>0</v>
      </c>
      <c r="Y110" s="32">
        <f>S110+V110</f>
        <v>0</v>
      </c>
      <c r="Z110" s="32">
        <f>R110-S110</f>
        <v>0</v>
      </c>
      <c r="AA110" s="32">
        <f>Y110+Z110</f>
        <v>0</v>
      </c>
      <c r="AD110" s="29"/>
    </row>
    <row r="111" spans="11:30" x14ac:dyDescent="0.2">
      <c r="K111" s="32">
        <f>G111*$J111</f>
        <v>0</v>
      </c>
      <c r="L111" s="32">
        <f>H111*$J111</f>
        <v>0</v>
      </c>
      <c r="M111" s="32">
        <f>I111*$J111</f>
        <v>0</v>
      </c>
      <c r="N111" s="32">
        <f>$F111*K111</f>
        <v>0</v>
      </c>
      <c r="O111" s="32">
        <f>$F111*L111</f>
        <v>0</v>
      </c>
      <c r="P111" s="32">
        <f>$F111*M111</f>
        <v>0</v>
      </c>
      <c r="Q111" s="33">
        <f>N111*1.05</f>
        <v>0</v>
      </c>
      <c r="R111" s="33">
        <f>O111*1.05</f>
        <v>0</v>
      </c>
      <c r="S111" s="33">
        <f>P111*1.05</f>
        <v>0</v>
      </c>
      <c r="T111" s="32">
        <f>Q111*0.0341</f>
        <v>0</v>
      </c>
      <c r="U111" s="32">
        <f>R111*0.0341</f>
        <v>0</v>
      </c>
      <c r="V111" s="32">
        <f>S111*0.0341</f>
        <v>0</v>
      </c>
      <c r="W111" s="32">
        <f>Q111+T111</f>
        <v>0</v>
      </c>
      <c r="X111" s="32">
        <f>R111+U111</f>
        <v>0</v>
      </c>
      <c r="Y111" s="32">
        <f>S111+V111</f>
        <v>0</v>
      </c>
      <c r="Z111" s="32">
        <f>R111-S111</f>
        <v>0</v>
      </c>
      <c r="AA111" s="32">
        <f>Y111+Z111</f>
        <v>0</v>
      </c>
      <c r="AD111" s="29"/>
    </row>
    <row r="112" spans="11:30" x14ac:dyDescent="0.2">
      <c r="K112" s="32">
        <f>G112*$J112</f>
        <v>0</v>
      </c>
      <c r="L112" s="32">
        <f>H112*$J112</f>
        <v>0</v>
      </c>
      <c r="M112" s="32">
        <f>I112*$J112</f>
        <v>0</v>
      </c>
      <c r="N112" s="32">
        <f>$F112*K112</f>
        <v>0</v>
      </c>
      <c r="O112" s="32">
        <f>$F112*L112</f>
        <v>0</v>
      </c>
      <c r="P112" s="32">
        <f>$F112*M112</f>
        <v>0</v>
      </c>
      <c r="Q112" s="33">
        <f>N112*1.05</f>
        <v>0</v>
      </c>
      <c r="R112" s="33">
        <f>O112*1.05</f>
        <v>0</v>
      </c>
      <c r="S112" s="33">
        <f>P112*1.05</f>
        <v>0</v>
      </c>
      <c r="T112" s="32">
        <f>Q112*0.0341</f>
        <v>0</v>
      </c>
      <c r="U112" s="32">
        <f>R112*0.0341</f>
        <v>0</v>
      </c>
      <c r="V112" s="32">
        <f>S112*0.0341</f>
        <v>0</v>
      </c>
      <c r="W112" s="32">
        <f>Q112+T112</f>
        <v>0</v>
      </c>
      <c r="X112" s="32">
        <f>R112+U112</f>
        <v>0</v>
      </c>
      <c r="Y112" s="32">
        <f>S112+V112</f>
        <v>0</v>
      </c>
      <c r="Z112" s="32">
        <f>R112-S112</f>
        <v>0</v>
      </c>
      <c r="AA112" s="32">
        <f>Y112+Z112</f>
        <v>0</v>
      </c>
      <c r="AD112" s="29"/>
    </row>
    <row r="113" spans="11:30" x14ac:dyDescent="0.2">
      <c r="K113" s="32">
        <f>G113*$J113</f>
        <v>0</v>
      </c>
      <c r="L113" s="32">
        <f>H113*$J113</f>
        <v>0</v>
      </c>
      <c r="M113" s="32">
        <f>I113*$J113</f>
        <v>0</v>
      </c>
      <c r="N113" s="32">
        <f>$F113*K113</f>
        <v>0</v>
      </c>
      <c r="O113" s="32">
        <f>$F113*L113</f>
        <v>0</v>
      </c>
      <c r="P113" s="32">
        <f>$F113*M113</f>
        <v>0</v>
      </c>
      <c r="Q113" s="33">
        <f>N113*1.05</f>
        <v>0</v>
      </c>
      <c r="R113" s="33">
        <f>O113*1.05</f>
        <v>0</v>
      </c>
      <c r="S113" s="33">
        <f>P113*1.05</f>
        <v>0</v>
      </c>
      <c r="T113" s="32">
        <f>Q113*0.0341</f>
        <v>0</v>
      </c>
      <c r="U113" s="32">
        <f>R113*0.0341</f>
        <v>0</v>
      </c>
      <c r="V113" s="32">
        <f>S113*0.0341</f>
        <v>0</v>
      </c>
      <c r="W113" s="32">
        <f>Q113+T113</f>
        <v>0</v>
      </c>
      <c r="X113" s="32">
        <f>R113+U113</f>
        <v>0</v>
      </c>
      <c r="Y113" s="32">
        <f>S113+V113</f>
        <v>0</v>
      </c>
      <c r="Z113" s="32">
        <f>R113-S113</f>
        <v>0</v>
      </c>
      <c r="AA113" s="32">
        <f>Y113+Z113</f>
        <v>0</v>
      </c>
      <c r="AD113" s="29"/>
    </row>
    <row r="114" spans="11:30" x14ac:dyDescent="0.2">
      <c r="K114" s="32">
        <f>G114*$J114</f>
        <v>0</v>
      </c>
      <c r="L114" s="32">
        <f>H114*$J114</f>
        <v>0</v>
      </c>
      <c r="M114" s="32">
        <f>I114*$J114</f>
        <v>0</v>
      </c>
      <c r="N114" s="32">
        <f>$F114*K114</f>
        <v>0</v>
      </c>
      <c r="O114" s="32">
        <f>$F114*L114</f>
        <v>0</v>
      </c>
      <c r="P114" s="32">
        <f>$F114*M114</f>
        <v>0</v>
      </c>
      <c r="Q114" s="33">
        <f>N114*1.05</f>
        <v>0</v>
      </c>
      <c r="R114" s="33">
        <f>O114*1.05</f>
        <v>0</v>
      </c>
      <c r="S114" s="33">
        <f>P114*1.05</f>
        <v>0</v>
      </c>
      <c r="T114" s="32">
        <f>Q114*0.0341</f>
        <v>0</v>
      </c>
      <c r="U114" s="32">
        <f>R114*0.0341</f>
        <v>0</v>
      </c>
      <c r="V114" s="32">
        <f>S114*0.0341</f>
        <v>0</v>
      </c>
      <c r="W114" s="32">
        <f>Q114+T114</f>
        <v>0</v>
      </c>
      <c r="X114" s="32">
        <f>R114+U114</f>
        <v>0</v>
      </c>
      <c r="Y114" s="32">
        <f>S114+V114</f>
        <v>0</v>
      </c>
      <c r="Z114" s="32">
        <f>R114-S114</f>
        <v>0</v>
      </c>
      <c r="AA114" s="32">
        <f>Y114+Z114</f>
        <v>0</v>
      </c>
      <c r="AD114" s="29"/>
    </row>
    <row r="115" spans="11:30" x14ac:dyDescent="0.2">
      <c r="K115" s="32">
        <f>G115*$J115</f>
        <v>0</v>
      </c>
      <c r="L115" s="32">
        <f>H115*$J115</f>
        <v>0</v>
      </c>
      <c r="M115" s="32">
        <f>I115*$J115</f>
        <v>0</v>
      </c>
      <c r="N115" s="32">
        <f>$F115*K115</f>
        <v>0</v>
      </c>
      <c r="O115" s="32">
        <f>$F115*L115</f>
        <v>0</v>
      </c>
      <c r="P115" s="32">
        <f>$F115*M115</f>
        <v>0</v>
      </c>
      <c r="Q115" s="33">
        <f>N115*1.05</f>
        <v>0</v>
      </c>
      <c r="R115" s="33">
        <f>O115*1.05</f>
        <v>0</v>
      </c>
      <c r="S115" s="33">
        <f>P115*1.05</f>
        <v>0</v>
      </c>
      <c r="T115" s="32">
        <f>Q115*0.0341</f>
        <v>0</v>
      </c>
      <c r="U115" s="32">
        <f>R115*0.0341</f>
        <v>0</v>
      </c>
      <c r="V115" s="32">
        <f>S115*0.0341</f>
        <v>0</v>
      </c>
      <c r="W115" s="32">
        <f>Q115+T115</f>
        <v>0</v>
      </c>
      <c r="X115" s="32">
        <f>R115+U115</f>
        <v>0</v>
      </c>
      <c r="Y115" s="32">
        <f>S115+V115</f>
        <v>0</v>
      </c>
      <c r="Z115" s="32">
        <f>R115-S115</f>
        <v>0</v>
      </c>
      <c r="AA115" s="32">
        <f>Y115+Z115</f>
        <v>0</v>
      </c>
      <c r="AD115" s="29"/>
    </row>
    <row r="116" spans="11:30" x14ac:dyDescent="0.2">
      <c r="K116" s="32">
        <f>G116*$J116</f>
        <v>0</v>
      </c>
      <c r="L116" s="32">
        <f>H116*$J116</f>
        <v>0</v>
      </c>
      <c r="M116" s="32">
        <f>I116*$J116</f>
        <v>0</v>
      </c>
      <c r="N116" s="32">
        <f>$F116*K116</f>
        <v>0</v>
      </c>
      <c r="O116" s="32">
        <f>$F116*L116</f>
        <v>0</v>
      </c>
      <c r="P116" s="32">
        <f>$F116*M116</f>
        <v>0</v>
      </c>
      <c r="Q116" s="33">
        <f>N116*1.05</f>
        <v>0</v>
      </c>
      <c r="R116" s="33">
        <f>O116*1.05</f>
        <v>0</v>
      </c>
      <c r="S116" s="33">
        <f>P116*1.05</f>
        <v>0</v>
      </c>
      <c r="T116" s="32">
        <f>Q116*0.0341</f>
        <v>0</v>
      </c>
      <c r="U116" s="32">
        <f>R116*0.0341</f>
        <v>0</v>
      </c>
      <c r="V116" s="32">
        <f>S116*0.0341</f>
        <v>0</v>
      </c>
      <c r="W116" s="32">
        <f>Q116+T116</f>
        <v>0</v>
      </c>
      <c r="X116" s="32">
        <f>R116+U116</f>
        <v>0</v>
      </c>
      <c r="Y116" s="32">
        <f>S116+V116</f>
        <v>0</v>
      </c>
      <c r="Z116" s="32">
        <f>R116-S116</f>
        <v>0</v>
      </c>
      <c r="AA116" s="32">
        <f>Y116+Z116</f>
        <v>0</v>
      </c>
      <c r="AD116" s="29"/>
    </row>
    <row r="117" spans="11:30" x14ac:dyDescent="0.2">
      <c r="K117" s="32">
        <f>G117*$J117</f>
        <v>0</v>
      </c>
      <c r="L117" s="32">
        <f>H117*$J117</f>
        <v>0</v>
      </c>
      <c r="M117" s="32">
        <f>I117*$J117</f>
        <v>0</v>
      </c>
      <c r="N117" s="32">
        <f>$F117*K117</f>
        <v>0</v>
      </c>
      <c r="O117" s="32">
        <f>$F117*L117</f>
        <v>0</v>
      </c>
      <c r="P117" s="32">
        <f>$F117*M117</f>
        <v>0</v>
      </c>
      <c r="Q117" s="33">
        <f>N117*1.05</f>
        <v>0</v>
      </c>
      <c r="R117" s="33">
        <f>O117*1.05</f>
        <v>0</v>
      </c>
      <c r="S117" s="33">
        <f>P117*1.05</f>
        <v>0</v>
      </c>
      <c r="T117" s="32">
        <f>Q117*0.0341</f>
        <v>0</v>
      </c>
      <c r="U117" s="32">
        <f>R117*0.0341</f>
        <v>0</v>
      </c>
      <c r="V117" s="32">
        <f>S117*0.0341</f>
        <v>0</v>
      </c>
      <c r="W117" s="32">
        <f>Q117+T117</f>
        <v>0</v>
      </c>
      <c r="X117" s="32">
        <f>R117+U117</f>
        <v>0</v>
      </c>
      <c r="Y117" s="32">
        <f>S117+V117</f>
        <v>0</v>
      </c>
      <c r="Z117" s="32">
        <f>R117-S117</f>
        <v>0</v>
      </c>
      <c r="AA117" s="32">
        <f>Y117+Z117</f>
        <v>0</v>
      </c>
      <c r="AD117" s="29"/>
    </row>
    <row r="118" spans="11:30" x14ac:dyDescent="0.2">
      <c r="K118" s="32">
        <f>G118*$J118</f>
        <v>0</v>
      </c>
      <c r="L118" s="32">
        <f>H118*$J118</f>
        <v>0</v>
      </c>
      <c r="M118" s="32">
        <f>I118*$J118</f>
        <v>0</v>
      </c>
      <c r="N118" s="32">
        <f>$F118*K118</f>
        <v>0</v>
      </c>
      <c r="O118" s="32">
        <f>$F118*L118</f>
        <v>0</v>
      </c>
      <c r="P118" s="32">
        <f>$F118*M118</f>
        <v>0</v>
      </c>
      <c r="Q118" s="33">
        <f>N118*1.05</f>
        <v>0</v>
      </c>
      <c r="R118" s="33">
        <f>O118*1.05</f>
        <v>0</v>
      </c>
      <c r="S118" s="33">
        <f>P118*1.05</f>
        <v>0</v>
      </c>
      <c r="T118" s="32">
        <f>Q118*0.0341</f>
        <v>0</v>
      </c>
      <c r="U118" s="32">
        <f>R118*0.0341</f>
        <v>0</v>
      </c>
      <c r="V118" s="32">
        <f>S118*0.0341</f>
        <v>0</v>
      </c>
      <c r="W118" s="32">
        <f>Q118+T118</f>
        <v>0</v>
      </c>
      <c r="X118" s="32">
        <f>R118+U118</f>
        <v>0</v>
      </c>
      <c r="Y118" s="32">
        <f>S118+V118</f>
        <v>0</v>
      </c>
      <c r="Z118" s="32">
        <f>R118-S118</f>
        <v>0</v>
      </c>
      <c r="AA118" s="32">
        <f>Y118+Z118</f>
        <v>0</v>
      </c>
      <c r="AD118" s="29"/>
    </row>
    <row r="119" spans="11:30" x14ac:dyDescent="0.2">
      <c r="K119" s="32">
        <f>G119*$J119</f>
        <v>0</v>
      </c>
      <c r="L119" s="32">
        <f>H119*$J119</f>
        <v>0</v>
      </c>
      <c r="M119" s="32">
        <f>I119*$J119</f>
        <v>0</v>
      </c>
      <c r="N119" s="32">
        <f>$F119*K119</f>
        <v>0</v>
      </c>
      <c r="O119" s="32">
        <f>$F119*L119</f>
        <v>0</v>
      </c>
      <c r="P119" s="32">
        <f>$F119*M119</f>
        <v>0</v>
      </c>
      <c r="Q119" s="33">
        <f>N119*1.05</f>
        <v>0</v>
      </c>
      <c r="R119" s="33">
        <f>O119*1.05</f>
        <v>0</v>
      </c>
      <c r="S119" s="33">
        <f>P119*1.05</f>
        <v>0</v>
      </c>
      <c r="T119" s="32">
        <f>Q119*0.0341</f>
        <v>0</v>
      </c>
      <c r="U119" s="32">
        <f>R119*0.0341</f>
        <v>0</v>
      </c>
      <c r="V119" s="32">
        <f>S119*0.0341</f>
        <v>0</v>
      </c>
      <c r="W119" s="32">
        <f>Q119+T119</f>
        <v>0</v>
      </c>
      <c r="X119" s="32">
        <f>R119+U119</f>
        <v>0</v>
      </c>
      <c r="Y119" s="32">
        <f>S119+V119</f>
        <v>0</v>
      </c>
      <c r="Z119" s="32">
        <f>R119-S119</f>
        <v>0</v>
      </c>
      <c r="AA119" s="32">
        <f>Y119+Z119</f>
        <v>0</v>
      </c>
      <c r="AD119" s="29"/>
    </row>
    <row r="120" spans="11:30" x14ac:dyDescent="0.2">
      <c r="K120" s="32">
        <f>G120*$J120</f>
        <v>0</v>
      </c>
      <c r="L120" s="32">
        <f>H120*$J120</f>
        <v>0</v>
      </c>
      <c r="M120" s="32">
        <f>I120*$J120</f>
        <v>0</v>
      </c>
      <c r="N120" s="32">
        <f>$F120*K120</f>
        <v>0</v>
      </c>
      <c r="O120" s="32">
        <f>$F120*L120</f>
        <v>0</v>
      </c>
      <c r="P120" s="32">
        <f>$F120*M120</f>
        <v>0</v>
      </c>
      <c r="Q120" s="33">
        <f>N120*1.05</f>
        <v>0</v>
      </c>
      <c r="R120" s="33">
        <f>O120*1.05</f>
        <v>0</v>
      </c>
      <c r="S120" s="33">
        <f>P120*1.05</f>
        <v>0</v>
      </c>
      <c r="T120" s="32">
        <f>Q120*0.0341</f>
        <v>0</v>
      </c>
      <c r="U120" s="32">
        <f>R120*0.0341</f>
        <v>0</v>
      </c>
      <c r="V120" s="32">
        <f>S120*0.0341</f>
        <v>0</v>
      </c>
      <c r="W120" s="32">
        <f>Q120+T120</f>
        <v>0</v>
      </c>
      <c r="X120" s="32">
        <f>R120+U120</f>
        <v>0</v>
      </c>
      <c r="Y120" s="32">
        <f>S120+V120</f>
        <v>0</v>
      </c>
      <c r="Z120" s="32">
        <f>R120-S120</f>
        <v>0</v>
      </c>
      <c r="AA120" s="32">
        <f>Y120+Z120</f>
        <v>0</v>
      </c>
      <c r="AD120" s="29"/>
    </row>
    <row r="121" spans="11:30" x14ac:dyDescent="0.2">
      <c r="K121" s="32">
        <f>G121*$J121</f>
        <v>0</v>
      </c>
      <c r="L121" s="32">
        <f>H121*$J121</f>
        <v>0</v>
      </c>
      <c r="M121" s="32">
        <f>I121*$J121</f>
        <v>0</v>
      </c>
      <c r="N121" s="32">
        <f>$F121*K121</f>
        <v>0</v>
      </c>
      <c r="O121" s="32">
        <f>$F121*L121</f>
        <v>0</v>
      </c>
      <c r="P121" s="32">
        <f>$F121*M121</f>
        <v>0</v>
      </c>
      <c r="Q121" s="33">
        <f>N121*1.05</f>
        <v>0</v>
      </c>
      <c r="R121" s="33">
        <f>O121*1.05</f>
        <v>0</v>
      </c>
      <c r="S121" s="33">
        <f>P121*1.05</f>
        <v>0</v>
      </c>
      <c r="T121" s="32">
        <f>Q121*0.0341</f>
        <v>0</v>
      </c>
      <c r="U121" s="32">
        <f>R121*0.0341</f>
        <v>0</v>
      </c>
      <c r="V121" s="32">
        <f>S121*0.0341</f>
        <v>0</v>
      </c>
      <c r="W121" s="32">
        <f>Q121+T121</f>
        <v>0</v>
      </c>
      <c r="X121" s="32">
        <f>R121+U121</f>
        <v>0</v>
      </c>
      <c r="Y121" s="32">
        <f>S121+V121</f>
        <v>0</v>
      </c>
      <c r="Z121" s="32">
        <f>R121-S121</f>
        <v>0</v>
      </c>
      <c r="AA121" s="32">
        <f>Y121+Z121</f>
        <v>0</v>
      </c>
      <c r="AD121" s="29"/>
    </row>
    <row r="122" spans="11:30" x14ac:dyDescent="0.2">
      <c r="K122" s="32">
        <f>G122*$J122</f>
        <v>0</v>
      </c>
      <c r="L122" s="32">
        <f>H122*$J122</f>
        <v>0</v>
      </c>
      <c r="M122" s="32">
        <f>I122*$J122</f>
        <v>0</v>
      </c>
      <c r="N122" s="32">
        <f>$F122*K122</f>
        <v>0</v>
      </c>
      <c r="O122" s="32">
        <f>$F122*L122</f>
        <v>0</v>
      </c>
      <c r="P122" s="32">
        <f>$F122*M122</f>
        <v>0</v>
      </c>
      <c r="Q122" s="33">
        <f>N122*1.05</f>
        <v>0</v>
      </c>
      <c r="R122" s="33">
        <f>O122*1.05</f>
        <v>0</v>
      </c>
      <c r="S122" s="33">
        <f>P122*1.05</f>
        <v>0</v>
      </c>
      <c r="T122" s="32">
        <f>Q122*0.0341</f>
        <v>0</v>
      </c>
      <c r="U122" s="32">
        <f>R122*0.0341</f>
        <v>0</v>
      </c>
      <c r="V122" s="32">
        <f>S122*0.0341</f>
        <v>0</v>
      </c>
      <c r="W122" s="32">
        <f>Q122+T122</f>
        <v>0</v>
      </c>
      <c r="X122" s="32">
        <f>R122+U122</f>
        <v>0</v>
      </c>
      <c r="Y122" s="32">
        <f>S122+V122</f>
        <v>0</v>
      </c>
      <c r="Z122" s="32">
        <f>R122-S122</f>
        <v>0</v>
      </c>
      <c r="AA122" s="32">
        <f>Y122+Z122</f>
        <v>0</v>
      </c>
      <c r="AD122" s="29"/>
    </row>
    <row r="123" spans="11:30" x14ac:dyDescent="0.2">
      <c r="K123" s="32">
        <f>G123*$J123</f>
        <v>0</v>
      </c>
      <c r="L123" s="32">
        <f>H123*$J123</f>
        <v>0</v>
      </c>
      <c r="M123" s="32">
        <f>I123*$J123</f>
        <v>0</v>
      </c>
      <c r="N123" s="32">
        <f>$F123*K123</f>
        <v>0</v>
      </c>
      <c r="O123" s="32">
        <f>$F123*L123</f>
        <v>0</v>
      </c>
      <c r="P123" s="32">
        <f>$F123*M123</f>
        <v>0</v>
      </c>
      <c r="Q123" s="33">
        <f>N123*1.05</f>
        <v>0</v>
      </c>
      <c r="R123" s="33">
        <f>O123*1.05</f>
        <v>0</v>
      </c>
      <c r="S123" s="33">
        <f>P123*1.05</f>
        <v>0</v>
      </c>
      <c r="T123" s="32">
        <f>Q123*0.0341</f>
        <v>0</v>
      </c>
      <c r="U123" s="32">
        <f>R123*0.0341</f>
        <v>0</v>
      </c>
      <c r="V123" s="32">
        <f>S123*0.0341</f>
        <v>0</v>
      </c>
      <c r="W123" s="32">
        <f>Q123+T123</f>
        <v>0</v>
      </c>
      <c r="X123" s="32">
        <f>R123+U123</f>
        <v>0</v>
      </c>
      <c r="Y123" s="32">
        <f>S123+V123</f>
        <v>0</v>
      </c>
      <c r="Z123" s="32">
        <f>R123-S123</f>
        <v>0</v>
      </c>
      <c r="AA123" s="32">
        <f>Y123+Z123</f>
        <v>0</v>
      </c>
      <c r="AD123" s="29"/>
    </row>
    <row r="124" spans="11:30" x14ac:dyDescent="0.2">
      <c r="K124" s="32">
        <f>G124*$J124</f>
        <v>0</v>
      </c>
      <c r="L124" s="32">
        <f>H124*$J124</f>
        <v>0</v>
      </c>
      <c r="M124" s="32">
        <f>I124*$J124</f>
        <v>0</v>
      </c>
      <c r="N124" s="32">
        <f>$F124*K124</f>
        <v>0</v>
      </c>
      <c r="O124" s="32">
        <f>$F124*L124</f>
        <v>0</v>
      </c>
      <c r="P124" s="32">
        <f>$F124*M124</f>
        <v>0</v>
      </c>
      <c r="Q124" s="33">
        <f>N124*1.05</f>
        <v>0</v>
      </c>
      <c r="R124" s="33">
        <f>O124*1.05</f>
        <v>0</v>
      </c>
      <c r="S124" s="33">
        <f>P124*1.05</f>
        <v>0</v>
      </c>
      <c r="T124" s="32">
        <f>Q124*0.0341</f>
        <v>0</v>
      </c>
      <c r="U124" s="32">
        <f>R124*0.0341</f>
        <v>0</v>
      </c>
      <c r="V124" s="32">
        <f>S124*0.0341</f>
        <v>0</v>
      </c>
      <c r="W124" s="32">
        <f>Q124+T124</f>
        <v>0</v>
      </c>
      <c r="X124" s="32">
        <f>R124+U124</f>
        <v>0</v>
      </c>
      <c r="Y124" s="32">
        <f>S124+V124</f>
        <v>0</v>
      </c>
      <c r="Z124" s="32">
        <f>R124-S124</f>
        <v>0</v>
      </c>
      <c r="AA124" s="32">
        <f>Y124+Z124</f>
        <v>0</v>
      </c>
      <c r="AD124" s="29"/>
    </row>
    <row r="125" spans="11:30" x14ac:dyDescent="0.2">
      <c r="K125" s="32">
        <f>G125*$J125</f>
        <v>0</v>
      </c>
      <c r="L125" s="32">
        <f>H125*$J125</f>
        <v>0</v>
      </c>
      <c r="M125" s="32">
        <f>I125*$J125</f>
        <v>0</v>
      </c>
      <c r="N125" s="32">
        <f>$F125*K125</f>
        <v>0</v>
      </c>
      <c r="O125" s="32">
        <f>$F125*L125</f>
        <v>0</v>
      </c>
      <c r="P125" s="32">
        <f>$F125*M125</f>
        <v>0</v>
      </c>
      <c r="Q125" s="33">
        <f>N125*1.05</f>
        <v>0</v>
      </c>
      <c r="R125" s="33">
        <f>O125*1.05</f>
        <v>0</v>
      </c>
      <c r="S125" s="33">
        <f>P125*1.05</f>
        <v>0</v>
      </c>
      <c r="T125" s="32">
        <f>Q125*0.0341</f>
        <v>0</v>
      </c>
      <c r="U125" s="32">
        <f>R125*0.0341</f>
        <v>0</v>
      </c>
      <c r="V125" s="32">
        <f>S125*0.0341</f>
        <v>0</v>
      </c>
      <c r="W125" s="32">
        <f>Q125+T125</f>
        <v>0</v>
      </c>
      <c r="X125" s="32">
        <f>R125+U125</f>
        <v>0</v>
      </c>
      <c r="Y125" s="32">
        <f>S125+V125</f>
        <v>0</v>
      </c>
      <c r="Z125" s="32">
        <f>R125-S125</f>
        <v>0</v>
      </c>
      <c r="AA125" s="32">
        <f>Y125+Z125</f>
        <v>0</v>
      </c>
      <c r="AD125" s="29"/>
    </row>
    <row r="126" spans="11:30" x14ac:dyDescent="0.2">
      <c r="K126" s="32">
        <f>G126*$J126</f>
        <v>0</v>
      </c>
      <c r="L126" s="32">
        <f>H126*$J126</f>
        <v>0</v>
      </c>
      <c r="M126" s="32">
        <f>I126*$J126</f>
        <v>0</v>
      </c>
      <c r="N126" s="32">
        <f>$F126*K126</f>
        <v>0</v>
      </c>
      <c r="O126" s="32">
        <f>$F126*L126</f>
        <v>0</v>
      </c>
      <c r="P126" s="32">
        <f>$F126*M126</f>
        <v>0</v>
      </c>
      <c r="Q126" s="33">
        <f>N126*1.05</f>
        <v>0</v>
      </c>
      <c r="R126" s="33">
        <f>O126*1.05</f>
        <v>0</v>
      </c>
      <c r="S126" s="33">
        <f>P126*1.05</f>
        <v>0</v>
      </c>
      <c r="T126" s="32">
        <f>Q126*0.0341</f>
        <v>0</v>
      </c>
      <c r="U126" s="32">
        <f>R126*0.0341</f>
        <v>0</v>
      </c>
      <c r="V126" s="32">
        <f>S126*0.0341</f>
        <v>0</v>
      </c>
      <c r="W126" s="32">
        <f>Q126+T126</f>
        <v>0</v>
      </c>
      <c r="X126" s="32">
        <f>R126+U126</f>
        <v>0</v>
      </c>
      <c r="Y126" s="32">
        <f>S126+V126</f>
        <v>0</v>
      </c>
      <c r="Z126" s="32">
        <f>R126-S126</f>
        <v>0</v>
      </c>
      <c r="AA126" s="32">
        <f>Y126+Z126</f>
        <v>0</v>
      </c>
      <c r="AD126" s="29"/>
    </row>
    <row r="127" spans="11:30" x14ac:dyDescent="0.2">
      <c r="K127" s="32">
        <f>G127*$J127</f>
        <v>0</v>
      </c>
      <c r="L127" s="32">
        <f>H127*$J127</f>
        <v>0</v>
      </c>
      <c r="M127" s="32">
        <f>I127*$J127</f>
        <v>0</v>
      </c>
      <c r="N127" s="32">
        <f>$F127*K127</f>
        <v>0</v>
      </c>
      <c r="O127" s="32">
        <f>$F127*L127</f>
        <v>0</v>
      </c>
      <c r="P127" s="32">
        <f>$F127*M127</f>
        <v>0</v>
      </c>
      <c r="Q127" s="33">
        <f>N127*1.05</f>
        <v>0</v>
      </c>
      <c r="R127" s="33">
        <f>O127*1.05</f>
        <v>0</v>
      </c>
      <c r="S127" s="33">
        <f>P127*1.05</f>
        <v>0</v>
      </c>
      <c r="T127" s="32">
        <f>Q127*0.0341</f>
        <v>0</v>
      </c>
      <c r="U127" s="32">
        <f>R127*0.0341</f>
        <v>0</v>
      </c>
      <c r="V127" s="32">
        <f>S127*0.0341</f>
        <v>0</v>
      </c>
      <c r="W127" s="32">
        <f>Q127+T127</f>
        <v>0</v>
      </c>
      <c r="X127" s="32">
        <f>R127+U127</f>
        <v>0</v>
      </c>
      <c r="Y127" s="32">
        <f>S127+V127</f>
        <v>0</v>
      </c>
      <c r="Z127" s="32">
        <f>R127-S127</f>
        <v>0</v>
      </c>
      <c r="AA127" s="32">
        <f>Y127+Z127</f>
        <v>0</v>
      </c>
      <c r="AD127" s="29"/>
    </row>
    <row r="128" spans="11:30" x14ac:dyDescent="0.2">
      <c r="K128" s="32">
        <f>G128*$J128</f>
        <v>0</v>
      </c>
      <c r="L128" s="32">
        <f>H128*$J128</f>
        <v>0</v>
      </c>
      <c r="M128" s="32">
        <f>I128*$J128</f>
        <v>0</v>
      </c>
      <c r="N128" s="32">
        <f>$F128*K128</f>
        <v>0</v>
      </c>
      <c r="O128" s="32">
        <f>$F128*L128</f>
        <v>0</v>
      </c>
      <c r="P128" s="32">
        <f>$F128*M128</f>
        <v>0</v>
      </c>
      <c r="Q128" s="33">
        <f>N128*1.05</f>
        <v>0</v>
      </c>
      <c r="R128" s="33">
        <f>O128*1.05</f>
        <v>0</v>
      </c>
      <c r="S128" s="33">
        <f>P128*1.05</f>
        <v>0</v>
      </c>
      <c r="T128" s="32">
        <f>Q128*0.0341</f>
        <v>0</v>
      </c>
      <c r="U128" s="32">
        <f>R128*0.0341</f>
        <v>0</v>
      </c>
      <c r="V128" s="32">
        <f>S128*0.0341</f>
        <v>0</v>
      </c>
      <c r="W128" s="32">
        <f>Q128+T128</f>
        <v>0</v>
      </c>
      <c r="X128" s="32">
        <f>R128+U128</f>
        <v>0</v>
      </c>
      <c r="Y128" s="32">
        <f>S128+V128</f>
        <v>0</v>
      </c>
      <c r="Z128" s="32">
        <f>R128-S128</f>
        <v>0</v>
      </c>
      <c r="AA128" s="32">
        <f>Y128+Z128</f>
        <v>0</v>
      </c>
      <c r="AD128" s="29"/>
    </row>
    <row r="129" spans="11:30" x14ac:dyDescent="0.2">
      <c r="K129" s="32">
        <f>G129*$J129</f>
        <v>0</v>
      </c>
      <c r="L129" s="32">
        <f>H129*$J129</f>
        <v>0</v>
      </c>
      <c r="M129" s="32">
        <f>I129*$J129</f>
        <v>0</v>
      </c>
      <c r="N129" s="32">
        <f>$F129*K129</f>
        <v>0</v>
      </c>
      <c r="O129" s="32">
        <f>$F129*L129</f>
        <v>0</v>
      </c>
      <c r="P129" s="32">
        <f>$F129*M129</f>
        <v>0</v>
      </c>
      <c r="Q129" s="33">
        <f>N129*1.05</f>
        <v>0</v>
      </c>
      <c r="R129" s="33">
        <f>O129*1.05</f>
        <v>0</v>
      </c>
      <c r="S129" s="33">
        <f>P129*1.05</f>
        <v>0</v>
      </c>
      <c r="T129" s="32">
        <f>Q129*0.0341</f>
        <v>0</v>
      </c>
      <c r="U129" s="32">
        <f>R129*0.0341</f>
        <v>0</v>
      </c>
      <c r="V129" s="32">
        <f>S129*0.0341</f>
        <v>0</v>
      </c>
      <c r="W129" s="32">
        <f>Q129+T129</f>
        <v>0</v>
      </c>
      <c r="X129" s="32">
        <f>R129+U129</f>
        <v>0</v>
      </c>
      <c r="Y129" s="32">
        <f>S129+V129</f>
        <v>0</v>
      </c>
      <c r="Z129" s="32">
        <f>R129-S129</f>
        <v>0</v>
      </c>
      <c r="AA129" s="32">
        <f>Y129+Z129</f>
        <v>0</v>
      </c>
      <c r="AD129" s="29"/>
    </row>
    <row r="130" spans="11:30" x14ac:dyDescent="0.2">
      <c r="K130" s="32">
        <f>G130*$J130</f>
        <v>0</v>
      </c>
      <c r="L130" s="32">
        <f>H130*$J130</f>
        <v>0</v>
      </c>
      <c r="M130" s="32">
        <f>I130*$J130</f>
        <v>0</v>
      </c>
      <c r="N130" s="32">
        <f>$F130*K130</f>
        <v>0</v>
      </c>
      <c r="O130" s="32">
        <f>$F130*L130</f>
        <v>0</v>
      </c>
      <c r="P130" s="32">
        <f>$F130*M130</f>
        <v>0</v>
      </c>
      <c r="Q130" s="33">
        <f>N130*1.05</f>
        <v>0</v>
      </c>
      <c r="R130" s="33">
        <f>O130*1.05</f>
        <v>0</v>
      </c>
      <c r="S130" s="33">
        <f>P130*1.05</f>
        <v>0</v>
      </c>
      <c r="T130" s="32">
        <f>Q130*0.0341</f>
        <v>0</v>
      </c>
      <c r="U130" s="32">
        <f>R130*0.0341</f>
        <v>0</v>
      </c>
      <c r="V130" s="32">
        <f>S130*0.0341</f>
        <v>0</v>
      </c>
      <c r="W130" s="32">
        <f>Q130+T130</f>
        <v>0</v>
      </c>
      <c r="X130" s="32">
        <f>R130+U130</f>
        <v>0</v>
      </c>
      <c r="Y130" s="32">
        <f>S130+V130</f>
        <v>0</v>
      </c>
      <c r="Z130" s="32">
        <f>R130-S130</f>
        <v>0</v>
      </c>
      <c r="AA130" s="32">
        <f>Y130+Z130</f>
        <v>0</v>
      </c>
      <c r="AD130" s="29"/>
    </row>
    <row r="131" spans="11:30" x14ac:dyDescent="0.2">
      <c r="K131" s="32">
        <f>G131*$J131</f>
        <v>0</v>
      </c>
      <c r="L131" s="32">
        <f>H131*$J131</f>
        <v>0</v>
      </c>
      <c r="M131" s="32">
        <f>I131*$J131</f>
        <v>0</v>
      </c>
      <c r="N131" s="32">
        <f>$F131*K131</f>
        <v>0</v>
      </c>
      <c r="O131" s="32">
        <f>$F131*L131</f>
        <v>0</v>
      </c>
      <c r="P131" s="32">
        <f>$F131*M131</f>
        <v>0</v>
      </c>
      <c r="Q131" s="33">
        <f>N131*1.05</f>
        <v>0</v>
      </c>
      <c r="R131" s="33">
        <f>O131*1.05</f>
        <v>0</v>
      </c>
      <c r="S131" s="33">
        <f>P131*1.05</f>
        <v>0</v>
      </c>
      <c r="T131" s="32">
        <f>Q131*0.0341</f>
        <v>0</v>
      </c>
      <c r="U131" s="32">
        <f>R131*0.0341</f>
        <v>0</v>
      </c>
      <c r="V131" s="32">
        <f>S131*0.0341</f>
        <v>0</v>
      </c>
      <c r="W131" s="32">
        <f>Q131+T131</f>
        <v>0</v>
      </c>
      <c r="X131" s="32">
        <f>R131+U131</f>
        <v>0</v>
      </c>
      <c r="Y131" s="32">
        <f>S131+V131</f>
        <v>0</v>
      </c>
      <c r="Z131" s="32">
        <f>R131-S131</f>
        <v>0</v>
      </c>
      <c r="AA131" s="32">
        <f>Y131+Z131</f>
        <v>0</v>
      </c>
      <c r="AD131" s="29"/>
    </row>
    <row r="132" spans="11:30" x14ac:dyDescent="0.2">
      <c r="K132" s="32">
        <f>G132*$J132</f>
        <v>0</v>
      </c>
      <c r="L132" s="32">
        <f>H132*$J132</f>
        <v>0</v>
      </c>
      <c r="M132" s="32">
        <f>I132*$J132</f>
        <v>0</v>
      </c>
      <c r="N132" s="32">
        <f>$F132*K132</f>
        <v>0</v>
      </c>
      <c r="O132" s="32">
        <f>$F132*L132</f>
        <v>0</v>
      </c>
      <c r="P132" s="32">
        <f>$F132*M132</f>
        <v>0</v>
      </c>
      <c r="Q132" s="33">
        <f>N132*1.05</f>
        <v>0</v>
      </c>
      <c r="R132" s="33">
        <f>O132*1.05</f>
        <v>0</v>
      </c>
      <c r="S132" s="33">
        <f>P132*1.05</f>
        <v>0</v>
      </c>
      <c r="T132" s="32">
        <f>Q132*0.0341</f>
        <v>0</v>
      </c>
      <c r="U132" s="32">
        <f>R132*0.0341</f>
        <v>0</v>
      </c>
      <c r="V132" s="32">
        <f>S132*0.0341</f>
        <v>0</v>
      </c>
      <c r="W132" s="32">
        <f>Q132+T132</f>
        <v>0</v>
      </c>
      <c r="X132" s="32">
        <f>R132+U132</f>
        <v>0</v>
      </c>
      <c r="Y132" s="32">
        <f>S132+V132</f>
        <v>0</v>
      </c>
      <c r="Z132" s="32">
        <f>R132-S132</f>
        <v>0</v>
      </c>
      <c r="AA132" s="32">
        <f>Y132+Z132</f>
        <v>0</v>
      </c>
      <c r="AD132" s="29"/>
    </row>
    <row r="133" spans="11:30" x14ac:dyDescent="0.2">
      <c r="K133" s="32">
        <f>G133*$J133</f>
        <v>0</v>
      </c>
      <c r="L133" s="32">
        <f>H133*$J133</f>
        <v>0</v>
      </c>
      <c r="M133" s="32">
        <f>I133*$J133</f>
        <v>0</v>
      </c>
      <c r="N133" s="32">
        <f>$F133*K133</f>
        <v>0</v>
      </c>
      <c r="O133" s="32">
        <f>$F133*L133</f>
        <v>0</v>
      </c>
      <c r="P133" s="32">
        <f>$F133*M133</f>
        <v>0</v>
      </c>
      <c r="Q133" s="33">
        <f>N133*1.05</f>
        <v>0</v>
      </c>
      <c r="R133" s="33">
        <f>O133*1.05</f>
        <v>0</v>
      </c>
      <c r="S133" s="33">
        <f>P133*1.05</f>
        <v>0</v>
      </c>
      <c r="T133" s="32">
        <f>Q133*0.0341</f>
        <v>0</v>
      </c>
      <c r="U133" s="32">
        <f>R133*0.0341</f>
        <v>0</v>
      </c>
      <c r="V133" s="32">
        <f>S133*0.0341</f>
        <v>0</v>
      </c>
      <c r="W133" s="32">
        <f>Q133+T133</f>
        <v>0</v>
      </c>
      <c r="X133" s="32">
        <f>R133+U133</f>
        <v>0</v>
      </c>
      <c r="Y133" s="32">
        <f>S133+V133</f>
        <v>0</v>
      </c>
      <c r="Z133" s="32">
        <f>R133-S133</f>
        <v>0</v>
      </c>
      <c r="AA133" s="32">
        <f>Y133+Z133</f>
        <v>0</v>
      </c>
      <c r="AD133" s="29"/>
    </row>
    <row r="134" spans="11:30" x14ac:dyDescent="0.2">
      <c r="K134" s="32">
        <f>G134*$J134</f>
        <v>0</v>
      </c>
      <c r="L134" s="32">
        <f>H134*$J134</f>
        <v>0</v>
      </c>
      <c r="M134" s="32">
        <f>I134*$J134</f>
        <v>0</v>
      </c>
      <c r="N134" s="32">
        <f>$F134*K134</f>
        <v>0</v>
      </c>
      <c r="O134" s="32">
        <f>$F134*L134</f>
        <v>0</v>
      </c>
      <c r="P134" s="32">
        <f>$F134*M134</f>
        <v>0</v>
      </c>
      <c r="Q134" s="33">
        <f>N134*1.05</f>
        <v>0</v>
      </c>
      <c r="R134" s="33">
        <f>O134*1.05</f>
        <v>0</v>
      </c>
      <c r="S134" s="33">
        <f>P134*1.05</f>
        <v>0</v>
      </c>
      <c r="T134" s="32">
        <f>Q134*0.0341</f>
        <v>0</v>
      </c>
      <c r="U134" s="32">
        <f>R134*0.0341</f>
        <v>0</v>
      </c>
      <c r="V134" s="32">
        <f>S134*0.0341</f>
        <v>0</v>
      </c>
      <c r="W134" s="32">
        <f>Q134+T134</f>
        <v>0</v>
      </c>
      <c r="X134" s="32">
        <f>R134+U134</f>
        <v>0</v>
      </c>
      <c r="Y134" s="32">
        <f>S134+V134</f>
        <v>0</v>
      </c>
      <c r="Z134" s="32">
        <f>R134-S134</f>
        <v>0</v>
      </c>
      <c r="AA134" s="32">
        <f>Y134+Z134</f>
        <v>0</v>
      </c>
      <c r="AD134" s="29"/>
    </row>
    <row r="135" spans="11:30" x14ac:dyDescent="0.2">
      <c r="K135" s="32">
        <f>G135*$J135</f>
        <v>0</v>
      </c>
      <c r="L135" s="32">
        <f>H135*$J135</f>
        <v>0</v>
      </c>
      <c r="M135" s="32">
        <f>I135*$J135</f>
        <v>0</v>
      </c>
      <c r="N135" s="32">
        <f>$F135*K135</f>
        <v>0</v>
      </c>
      <c r="O135" s="32">
        <f>$F135*L135</f>
        <v>0</v>
      </c>
      <c r="P135" s="32">
        <f>$F135*M135</f>
        <v>0</v>
      </c>
      <c r="Q135" s="33">
        <f>N135*1.05</f>
        <v>0</v>
      </c>
      <c r="R135" s="33">
        <f>O135*1.05</f>
        <v>0</v>
      </c>
      <c r="S135" s="33">
        <f>P135*1.05</f>
        <v>0</v>
      </c>
      <c r="T135" s="32">
        <f>Q135*0.0341</f>
        <v>0</v>
      </c>
      <c r="U135" s="32">
        <f>R135*0.0341</f>
        <v>0</v>
      </c>
      <c r="V135" s="32">
        <f>S135*0.0341</f>
        <v>0</v>
      </c>
      <c r="W135" s="32">
        <f>Q135+T135</f>
        <v>0</v>
      </c>
      <c r="X135" s="32">
        <f>R135+U135</f>
        <v>0</v>
      </c>
      <c r="Y135" s="32">
        <f>S135+V135</f>
        <v>0</v>
      </c>
      <c r="Z135" s="32">
        <f>R135-S135</f>
        <v>0</v>
      </c>
      <c r="AA135" s="32">
        <f>Y135+Z135</f>
        <v>0</v>
      </c>
      <c r="AD135" s="29"/>
    </row>
    <row r="136" spans="11:30" x14ac:dyDescent="0.2">
      <c r="K136" s="32">
        <f>G136*$J136</f>
        <v>0</v>
      </c>
      <c r="L136" s="32">
        <f>H136*$J136</f>
        <v>0</v>
      </c>
      <c r="M136" s="32">
        <f>I136*$J136</f>
        <v>0</v>
      </c>
      <c r="N136" s="32">
        <f>$F136*K136</f>
        <v>0</v>
      </c>
      <c r="O136" s="32">
        <f>$F136*L136</f>
        <v>0</v>
      </c>
      <c r="P136" s="32">
        <f>$F136*M136</f>
        <v>0</v>
      </c>
      <c r="Q136" s="33">
        <f>N136*1.05</f>
        <v>0</v>
      </c>
      <c r="R136" s="33">
        <f>O136*1.05</f>
        <v>0</v>
      </c>
      <c r="S136" s="33">
        <f>P136*1.05</f>
        <v>0</v>
      </c>
      <c r="T136" s="32">
        <f>Q136*0.0341</f>
        <v>0</v>
      </c>
      <c r="U136" s="32">
        <f>R136*0.0341</f>
        <v>0</v>
      </c>
      <c r="V136" s="32">
        <f>S136*0.0341</f>
        <v>0</v>
      </c>
      <c r="W136" s="32">
        <f>Q136+T136</f>
        <v>0</v>
      </c>
      <c r="X136" s="32">
        <f>R136+U136</f>
        <v>0</v>
      </c>
      <c r="Y136" s="32">
        <f>S136+V136</f>
        <v>0</v>
      </c>
      <c r="Z136" s="32">
        <f>R136-S136</f>
        <v>0</v>
      </c>
      <c r="AA136" s="32">
        <f>Y136+Z136</f>
        <v>0</v>
      </c>
      <c r="AD136" s="29"/>
    </row>
    <row r="137" spans="11:30" x14ac:dyDescent="0.2">
      <c r="K137" s="32">
        <f>G137*$J137</f>
        <v>0</v>
      </c>
      <c r="L137" s="32">
        <f>H137*$J137</f>
        <v>0</v>
      </c>
      <c r="M137" s="32">
        <f>I137*$J137</f>
        <v>0</v>
      </c>
      <c r="N137" s="32">
        <f>$F137*K137</f>
        <v>0</v>
      </c>
      <c r="O137" s="32">
        <f>$F137*L137</f>
        <v>0</v>
      </c>
      <c r="P137" s="32">
        <f>$F137*M137</f>
        <v>0</v>
      </c>
      <c r="Q137" s="33">
        <f>N137*1.05</f>
        <v>0</v>
      </c>
      <c r="R137" s="33">
        <f>O137*1.05</f>
        <v>0</v>
      </c>
      <c r="S137" s="33">
        <f>P137*1.05</f>
        <v>0</v>
      </c>
      <c r="T137" s="32">
        <f>Q137*0.0341</f>
        <v>0</v>
      </c>
      <c r="U137" s="32">
        <f>R137*0.0341</f>
        <v>0</v>
      </c>
      <c r="V137" s="32">
        <f>S137*0.0341</f>
        <v>0</v>
      </c>
      <c r="W137" s="32">
        <f>Q137+T137</f>
        <v>0</v>
      </c>
      <c r="X137" s="32">
        <f>R137+U137</f>
        <v>0</v>
      </c>
      <c r="Y137" s="32">
        <f>S137+V137</f>
        <v>0</v>
      </c>
      <c r="Z137" s="32">
        <f>R137-S137</f>
        <v>0</v>
      </c>
      <c r="AA137" s="32">
        <f>Y137+Z137</f>
        <v>0</v>
      </c>
      <c r="AD137" s="29"/>
    </row>
    <row r="138" spans="11:30" x14ac:dyDescent="0.2">
      <c r="K138" s="32">
        <f>G138*$J138</f>
        <v>0</v>
      </c>
      <c r="L138" s="32">
        <f>H138*$J138</f>
        <v>0</v>
      </c>
      <c r="M138" s="32">
        <f>I138*$J138</f>
        <v>0</v>
      </c>
      <c r="N138" s="32">
        <f>$F138*K138</f>
        <v>0</v>
      </c>
      <c r="O138" s="32">
        <f>$F138*L138</f>
        <v>0</v>
      </c>
      <c r="P138" s="32">
        <f>$F138*M138</f>
        <v>0</v>
      </c>
      <c r="Q138" s="33">
        <f>N138*1.05</f>
        <v>0</v>
      </c>
      <c r="R138" s="33">
        <f>O138*1.05</f>
        <v>0</v>
      </c>
      <c r="S138" s="33">
        <f>P138*1.05</f>
        <v>0</v>
      </c>
      <c r="T138" s="32">
        <f>Q138*0.0341</f>
        <v>0</v>
      </c>
      <c r="U138" s="32">
        <f>R138*0.0341</f>
        <v>0</v>
      </c>
      <c r="V138" s="32">
        <f>S138*0.0341</f>
        <v>0</v>
      </c>
      <c r="W138" s="32">
        <f>Q138+T138</f>
        <v>0</v>
      </c>
      <c r="X138" s="32">
        <f>R138+U138</f>
        <v>0</v>
      </c>
      <c r="Y138" s="32">
        <f>S138+V138</f>
        <v>0</v>
      </c>
      <c r="Z138" s="32">
        <f>R138-S138</f>
        <v>0</v>
      </c>
      <c r="AA138" s="32">
        <f>Y138+Z138</f>
        <v>0</v>
      </c>
      <c r="AD138" s="29"/>
    </row>
    <row r="139" spans="11:30" x14ac:dyDescent="0.2">
      <c r="K139" s="32">
        <f>G139*$J139</f>
        <v>0</v>
      </c>
      <c r="L139" s="32">
        <f>H139*$J139</f>
        <v>0</v>
      </c>
      <c r="M139" s="32">
        <f>I139*$J139</f>
        <v>0</v>
      </c>
      <c r="N139" s="32">
        <f>$F139*K139</f>
        <v>0</v>
      </c>
      <c r="O139" s="32">
        <f>$F139*L139</f>
        <v>0</v>
      </c>
      <c r="P139" s="32">
        <f>$F139*M139</f>
        <v>0</v>
      </c>
      <c r="Q139" s="33">
        <f>N139*1.05</f>
        <v>0</v>
      </c>
      <c r="R139" s="33">
        <f>O139*1.05</f>
        <v>0</v>
      </c>
      <c r="S139" s="33">
        <f>P139*1.05</f>
        <v>0</v>
      </c>
      <c r="T139" s="32">
        <f>Q139*0.0341</f>
        <v>0</v>
      </c>
      <c r="U139" s="32">
        <f>R139*0.0341</f>
        <v>0</v>
      </c>
      <c r="V139" s="32">
        <f>S139*0.0341</f>
        <v>0</v>
      </c>
      <c r="W139" s="32">
        <f>Q139+T139</f>
        <v>0</v>
      </c>
      <c r="X139" s="32">
        <f>R139+U139</f>
        <v>0</v>
      </c>
      <c r="Y139" s="32">
        <f>S139+V139</f>
        <v>0</v>
      </c>
      <c r="Z139" s="32">
        <f>R139-S139</f>
        <v>0</v>
      </c>
      <c r="AA139" s="32">
        <f>Y139+Z139</f>
        <v>0</v>
      </c>
      <c r="AD139" s="29"/>
    </row>
    <row r="140" spans="11:30" x14ac:dyDescent="0.2">
      <c r="K140" s="32">
        <f>G140*$J140</f>
        <v>0</v>
      </c>
      <c r="L140" s="32">
        <f>H140*$J140</f>
        <v>0</v>
      </c>
      <c r="M140" s="32">
        <f>I140*$J140</f>
        <v>0</v>
      </c>
      <c r="N140" s="32">
        <f>$F140*K140</f>
        <v>0</v>
      </c>
      <c r="O140" s="32">
        <f>$F140*L140</f>
        <v>0</v>
      </c>
      <c r="P140" s="32">
        <f>$F140*M140</f>
        <v>0</v>
      </c>
      <c r="Q140" s="33">
        <f>N140*1.05</f>
        <v>0</v>
      </c>
      <c r="R140" s="33">
        <f>O140*1.05</f>
        <v>0</v>
      </c>
      <c r="S140" s="33">
        <f>P140*1.05</f>
        <v>0</v>
      </c>
      <c r="T140" s="32">
        <f>Q140*0.0341</f>
        <v>0</v>
      </c>
      <c r="U140" s="32">
        <f>R140*0.0341</f>
        <v>0</v>
      </c>
      <c r="V140" s="32">
        <f>S140*0.0341</f>
        <v>0</v>
      </c>
      <c r="W140" s="32">
        <f>Q140+T140</f>
        <v>0</v>
      </c>
      <c r="X140" s="32">
        <f>R140+U140</f>
        <v>0</v>
      </c>
      <c r="Y140" s="32">
        <f>S140+V140</f>
        <v>0</v>
      </c>
      <c r="Z140" s="32">
        <f>R140-S140</f>
        <v>0</v>
      </c>
      <c r="AA140" s="32">
        <f>Y140+Z140</f>
        <v>0</v>
      </c>
      <c r="AD140" s="29"/>
    </row>
    <row r="141" spans="11:30" x14ac:dyDescent="0.2">
      <c r="K141" s="32">
        <f>G141*$J141</f>
        <v>0</v>
      </c>
      <c r="L141" s="32">
        <f>H141*$J141</f>
        <v>0</v>
      </c>
      <c r="M141" s="32">
        <f>I141*$J141</f>
        <v>0</v>
      </c>
      <c r="N141" s="32">
        <f>$F141*K141</f>
        <v>0</v>
      </c>
      <c r="O141" s="32">
        <f>$F141*L141</f>
        <v>0</v>
      </c>
      <c r="P141" s="32">
        <f>$F141*M141</f>
        <v>0</v>
      </c>
      <c r="Q141" s="33">
        <f>N141*1.05</f>
        <v>0</v>
      </c>
      <c r="R141" s="33">
        <f>O141*1.05</f>
        <v>0</v>
      </c>
      <c r="S141" s="33">
        <f>P141*1.05</f>
        <v>0</v>
      </c>
      <c r="T141" s="32">
        <f>Q141*0.0341</f>
        <v>0</v>
      </c>
      <c r="U141" s="32">
        <f>R141*0.0341</f>
        <v>0</v>
      </c>
      <c r="V141" s="32">
        <f>S141*0.0341</f>
        <v>0</v>
      </c>
      <c r="W141" s="32">
        <f>Q141+T141</f>
        <v>0</v>
      </c>
      <c r="X141" s="32">
        <f>R141+U141</f>
        <v>0</v>
      </c>
      <c r="Y141" s="32">
        <f>S141+V141</f>
        <v>0</v>
      </c>
      <c r="Z141" s="32">
        <f>R141-S141</f>
        <v>0</v>
      </c>
      <c r="AA141" s="32">
        <f>Y141+Z141</f>
        <v>0</v>
      </c>
      <c r="AD141" s="29"/>
    </row>
    <row r="142" spans="11:30" x14ac:dyDescent="0.2">
      <c r="K142" s="32">
        <f>G142*$J142</f>
        <v>0</v>
      </c>
      <c r="L142" s="32">
        <f>H142*$J142</f>
        <v>0</v>
      </c>
      <c r="M142" s="32">
        <f>I142*$J142</f>
        <v>0</v>
      </c>
      <c r="N142" s="32">
        <f>$F142*K142</f>
        <v>0</v>
      </c>
      <c r="O142" s="32">
        <f>$F142*L142</f>
        <v>0</v>
      </c>
      <c r="P142" s="32">
        <f>$F142*M142</f>
        <v>0</v>
      </c>
      <c r="Q142" s="33">
        <f>N142*1.05</f>
        <v>0</v>
      </c>
      <c r="R142" s="33">
        <f>O142*1.05</f>
        <v>0</v>
      </c>
      <c r="S142" s="33">
        <f>P142*1.05</f>
        <v>0</v>
      </c>
      <c r="T142" s="32">
        <f>Q142*0.0341</f>
        <v>0</v>
      </c>
      <c r="U142" s="32">
        <f>R142*0.0341</f>
        <v>0</v>
      </c>
      <c r="V142" s="32">
        <f>S142*0.0341</f>
        <v>0</v>
      </c>
      <c r="W142" s="32">
        <f>Q142+T142</f>
        <v>0</v>
      </c>
      <c r="X142" s="32">
        <f>R142+U142</f>
        <v>0</v>
      </c>
      <c r="Y142" s="32">
        <f>S142+V142</f>
        <v>0</v>
      </c>
      <c r="Z142" s="32">
        <f>R142-S142</f>
        <v>0</v>
      </c>
      <c r="AA142" s="32">
        <f>Y142+Z142</f>
        <v>0</v>
      </c>
      <c r="AD142" s="29"/>
    </row>
    <row r="143" spans="11:30" x14ac:dyDescent="0.2">
      <c r="K143" s="32">
        <f>G143*$J143</f>
        <v>0</v>
      </c>
      <c r="L143" s="32">
        <f>H143*$J143</f>
        <v>0</v>
      </c>
      <c r="M143" s="32">
        <f>I143*$J143</f>
        <v>0</v>
      </c>
      <c r="N143" s="32">
        <f>$F143*K143</f>
        <v>0</v>
      </c>
      <c r="O143" s="32">
        <f>$F143*L143</f>
        <v>0</v>
      </c>
      <c r="P143" s="32">
        <f>$F143*M143</f>
        <v>0</v>
      </c>
      <c r="Q143" s="33">
        <f>N143*1.05</f>
        <v>0</v>
      </c>
      <c r="R143" s="33">
        <f>O143*1.05</f>
        <v>0</v>
      </c>
      <c r="S143" s="33">
        <f>P143*1.05</f>
        <v>0</v>
      </c>
      <c r="T143" s="32">
        <f>Q143*0.0341</f>
        <v>0</v>
      </c>
      <c r="U143" s="32">
        <f>R143*0.0341</f>
        <v>0</v>
      </c>
      <c r="V143" s="32">
        <f>S143*0.0341</f>
        <v>0</v>
      </c>
      <c r="W143" s="32">
        <f>Q143+T143</f>
        <v>0</v>
      </c>
      <c r="X143" s="32">
        <f>R143+U143</f>
        <v>0</v>
      </c>
      <c r="Y143" s="32">
        <f>S143+V143</f>
        <v>0</v>
      </c>
      <c r="Z143" s="32">
        <f>R143-S143</f>
        <v>0</v>
      </c>
      <c r="AA143" s="32">
        <f>Y143+Z143</f>
        <v>0</v>
      </c>
      <c r="AD143" s="29"/>
    </row>
    <row r="144" spans="11:30" x14ac:dyDescent="0.2">
      <c r="K144" s="32">
        <f>G144*$J144</f>
        <v>0</v>
      </c>
      <c r="L144" s="32">
        <f>H144*$J144</f>
        <v>0</v>
      </c>
      <c r="M144" s="32">
        <f>I144*$J144</f>
        <v>0</v>
      </c>
      <c r="N144" s="32">
        <f>$F144*K144</f>
        <v>0</v>
      </c>
      <c r="O144" s="32">
        <f>$F144*L144</f>
        <v>0</v>
      </c>
      <c r="P144" s="32">
        <f>$F144*M144</f>
        <v>0</v>
      </c>
      <c r="Q144" s="33">
        <f>N144*1.05</f>
        <v>0</v>
      </c>
      <c r="R144" s="33">
        <f>O144*1.05</f>
        <v>0</v>
      </c>
      <c r="S144" s="33">
        <f>P144*1.05</f>
        <v>0</v>
      </c>
      <c r="T144" s="32">
        <f>Q144*0.0341</f>
        <v>0</v>
      </c>
      <c r="U144" s="32">
        <f>R144*0.0341</f>
        <v>0</v>
      </c>
      <c r="V144" s="32">
        <f>S144*0.0341</f>
        <v>0</v>
      </c>
      <c r="W144" s="32">
        <f>Q144+T144</f>
        <v>0</v>
      </c>
      <c r="X144" s="32">
        <f>R144+U144</f>
        <v>0</v>
      </c>
      <c r="Y144" s="32">
        <f>S144+V144</f>
        <v>0</v>
      </c>
      <c r="Z144" s="32">
        <f>R144-S144</f>
        <v>0</v>
      </c>
      <c r="AA144" s="32">
        <f>Y144+Z144</f>
        <v>0</v>
      </c>
      <c r="AD144" s="29"/>
    </row>
    <row r="145" spans="11:30" x14ac:dyDescent="0.2">
      <c r="K145" s="32">
        <f>G145*$J145</f>
        <v>0</v>
      </c>
      <c r="L145" s="32">
        <f>H145*$J145</f>
        <v>0</v>
      </c>
      <c r="M145" s="32">
        <f>I145*$J145</f>
        <v>0</v>
      </c>
      <c r="N145" s="32">
        <f>$F145*K145</f>
        <v>0</v>
      </c>
      <c r="O145" s="32">
        <f>$F145*L145</f>
        <v>0</v>
      </c>
      <c r="P145" s="32">
        <f>$F145*M145</f>
        <v>0</v>
      </c>
      <c r="Q145" s="33">
        <f>N145*1.05</f>
        <v>0</v>
      </c>
      <c r="R145" s="33">
        <f>O145*1.05</f>
        <v>0</v>
      </c>
      <c r="S145" s="33">
        <f>P145*1.05</f>
        <v>0</v>
      </c>
      <c r="T145" s="32">
        <f>Q145*0.0341</f>
        <v>0</v>
      </c>
      <c r="U145" s="32">
        <f>R145*0.0341</f>
        <v>0</v>
      </c>
      <c r="V145" s="32">
        <f>S145*0.0341</f>
        <v>0</v>
      </c>
      <c r="W145" s="32">
        <f>Q145+T145</f>
        <v>0</v>
      </c>
      <c r="X145" s="32">
        <f>R145+U145</f>
        <v>0</v>
      </c>
      <c r="Y145" s="32">
        <f>S145+V145</f>
        <v>0</v>
      </c>
      <c r="Z145" s="32">
        <f>R145-S145</f>
        <v>0</v>
      </c>
      <c r="AA145" s="32">
        <f>Y145+Z145</f>
        <v>0</v>
      </c>
      <c r="AD145" s="29"/>
    </row>
    <row r="146" spans="11:30" x14ac:dyDescent="0.2">
      <c r="K146" s="32">
        <f>G146*$J146</f>
        <v>0</v>
      </c>
      <c r="L146" s="32">
        <f>H146*$J146</f>
        <v>0</v>
      </c>
      <c r="M146" s="32">
        <f>I146*$J146</f>
        <v>0</v>
      </c>
      <c r="N146" s="32">
        <f>$F146*K146</f>
        <v>0</v>
      </c>
      <c r="O146" s="32">
        <f>$F146*L146</f>
        <v>0</v>
      </c>
      <c r="P146" s="32">
        <f>$F146*M146</f>
        <v>0</v>
      </c>
      <c r="Q146" s="33">
        <f>N146*1.05</f>
        <v>0</v>
      </c>
      <c r="R146" s="33">
        <f>O146*1.05</f>
        <v>0</v>
      </c>
      <c r="S146" s="33">
        <f>P146*1.05</f>
        <v>0</v>
      </c>
      <c r="T146" s="32">
        <f>Q146*0.0341</f>
        <v>0</v>
      </c>
      <c r="U146" s="32">
        <f>R146*0.0341</f>
        <v>0</v>
      </c>
      <c r="V146" s="32">
        <f>S146*0.0341</f>
        <v>0</v>
      </c>
      <c r="W146" s="32">
        <f>Q146+T146</f>
        <v>0</v>
      </c>
      <c r="X146" s="32">
        <f>R146+U146</f>
        <v>0</v>
      </c>
      <c r="Y146" s="32">
        <f>S146+V146</f>
        <v>0</v>
      </c>
      <c r="Z146" s="32">
        <f>R146-S146</f>
        <v>0</v>
      </c>
      <c r="AA146" s="32">
        <f>Y146+Z146</f>
        <v>0</v>
      </c>
      <c r="AD146" s="29"/>
    </row>
    <row r="147" spans="11:30" x14ac:dyDescent="0.2">
      <c r="K147" s="32">
        <f>G147*$J147</f>
        <v>0</v>
      </c>
      <c r="L147" s="32">
        <f>H147*$J147</f>
        <v>0</v>
      </c>
      <c r="M147" s="32">
        <f>I147*$J147</f>
        <v>0</v>
      </c>
      <c r="N147" s="32">
        <f>$F147*K147</f>
        <v>0</v>
      </c>
      <c r="O147" s="32">
        <f>$F147*L147</f>
        <v>0</v>
      </c>
      <c r="P147" s="32">
        <f>$F147*M147</f>
        <v>0</v>
      </c>
      <c r="Q147" s="33">
        <f>N147*1.05</f>
        <v>0</v>
      </c>
      <c r="R147" s="33">
        <f>O147*1.05</f>
        <v>0</v>
      </c>
      <c r="S147" s="33">
        <f>P147*1.05</f>
        <v>0</v>
      </c>
      <c r="T147" s="32">
        <f>Q147*0.0341</f>
        <v>0</v>
      </c>
      <c r="U147" s="32">
        <f>R147*0.0341</f>
        <v>0</v>
      </c>
      <c r="V147" s="32">
        <f>S147*0.0341</f>
        <v>0</v>
      </c>
      <c r="W147" s="32">
        <f>Q147+T147</f>
        <v>0</v>
      </c>
      <c r="X147" s="32">
        <f>R147+U147</f>
        <v>0</v>
      </c>
      <c r="Y147" s="32">
        <f>S147+V147</f>
        <v>0</v>
      </c>
      <c r="Z147" s="32">
        <f>R147-S147</f>
        <v>0</v>
      </c>
      <c r="AA147" s="32">
        <f>Y147+Z147</f>
        <v>0</v>
      </c>
      <c r="AD147" s="29"/>
    </row>
    <row r="148" spans="11:30" x14ac:dyDescent="0.2">
      <c r="K148" s="32">
        <f>G148*$J148</f>
        <v>0</v>
      </c>
      <c r="L148" s="32">
        <f>H148*$J148</f>
        <v>0</v>
      </c>
      <c r="M148" s="32">
        <f>I148*$J148</f>
        <v>0</v>
      </c>
      <c r="N148" s="32">
        <f>$F148*K148</f>
        <v>0</v>
      </c>
      <c r="O148" s="32">
        <f>$F148*L148</f>
        <v>0</v>
      </c>
      <c r="P148" s="32">
        <f>$F148*M148</f>
        <v>0</v>
      </c>
      <c r="Q148" s="33">
        <f>N148*1.05</f>
        <v>0</v>
      </c>
      <c r="R148" s="33">
        <f>O148*1.05</f>
        <v>0</v>
      </c>
      <c r="S148" s="33">
        <f>P148*1.05</f>
        <v>0</v>
      </c>
      <c r="T148" s="32">
        <f>Q148*0.0341</f>
        <v>0</v>
      </c>
      <c r="U148" s="32">
        <f>R148*0.0341</f>
        <v>0</v>
      </c>
      <c r="V148" s="32">
        <f>S148*0.0341</f>
        <v>0</v>
      </c>
      <c r="W148" s="32">
        <f>Q148+T148</f>
        <v>0</v>
      </c>
      <c r="X148" s="32">
        <f>R148+U148</f>
        <v>0</v>
      </c>
      <c r="Y148" s="32">
        <f>S148+V148</f>
        <v>0</v>
      </c>
      <c r="Z148" s="32">
        <f>R148-S148</f>
        <v>0</v>
      </c>
      <c r="AA148" s="32">
        <f>Y148+Z148</f>
        <v>0</v>
      </c>
      <c r="AD148" s="29"/>
    </row>
    <row r="149" spans="11:30" x14ac:dyDescent="0.2">
      <c r="K149" s="32">
        <f>G149*$J149</f>
        <v>0</v>
      </c>
      <c r="L149" s="32">
        <f>H149*$J149</f>
        <v>0</v>
      </c>
      <c r="M149" s="32">
        <f>I149*$J149</f>
        <v>0</v>
      </c>
      <c r="N149" s="32">
        <f>$F149*K149</f>
        <v>0</v>
      </c>
      <c r="O149" s="32">
        <f>$F149*L149</f>
        <v>0</v>
      </c>
      <c r="P149" s="32">
        <f>$F149*M149</f>
        <v>0</v>
      </c>
      <c r="Q149" s="33">
        <f>N149*1.05</f>
        <v>0</v>
      </c>
      <c r="R149" s="33">
        <f>O149*1.05</f>
        <v>0</v>
      </c>
      <c r="S149" s="33">
        <f>P149*1.05</f>
        <v>0</v>
      </c>
      <c r="T149" s="32">
        <f>Q149*0.0341</f>
        <v>0</v>
      </c>
      <c r="U149" s="32">
        <f>R149*0.0341</f>
        <v>0</v>
      </c>
      <c r="V149" s="32">
        <f>S149*0.0341</f>
        <v>0</v>
      </c>
      <c r="W149" s="32">
        <f>Q149+T149</f>
        <v>0</v>
      </c>
      <c r="X149" s="32">
        <f>R149+U149</f>
        <v>0</v>
      </c>
      <c r="Y149" s="32">
        <f>S149+V149</f>
        <v>0</v>
      </c>
      <c r="Z149" s="32">
        <f>R149-S149</f>
        <v>0</v>
      </c>
      <c r="AA149" s="32">
        <f>Y149+Z149</f>
        <v>0</v>
      </c>
      <c r="AD149" s="29"/>
    </row>
    <row r="150" spans="11:30" x14ac:dyDescent="0.2">
      <c r="K150" s="32">
        <f>G150*$J150</f>
        <v>0</v>
      </c>
      <c r="L150" s="32">
        <f>H150*$J150</f>
        <v>0</v>
      </c>
      <c r="M150" s="32">
        <f>I150*$J150</f>
        <v>0</v>
      </c>
      <c r="N150" s="32">
        <f>$F150*K150</f>
        <v>0</v>
      </c>
      <c r="O150" s="32">
        <f>$F150*L150</f>
        <v>0</v>
      </c>
      <c r="P150" s="32">
        <f>$F150*M150</f>
        <v>0</v>
      </c>
      <c r="Q150" s="33">
        <f>N150*1.05</f>
        <v>0</v>
      </c>
      <c r="R150" s="33">
        <f>O150*1.05</f>
        <v>0</v>
      </c>
      <c r="S150" s="33">
        <f>P150*1.05</f>
        <v>0</v>
      </c>
      <c r="T150" s="32">
        <f>Q150*0.0341</f>
        <v>0</v>
      </c>
      <c r="U150" s="32">
        <f>R150*0.0341</f>
        <v>0</v>
      </c>
      <c r="V150" s="32">
        <f>S150*0.0341</f>
        <v>0</v>
      </c>
      <c r="W150" s="32">
        <f>Q150+T150</f>
        <v>0</v>
      </c>
      <c r="X150" s="32">
        <f>R150+U150</f>
        <v>0</v>
      </c>
      <c r="Y150" s="32">
        <f>S150+V150</f>
        <v>0</v>
      </c>
      <c r="Z150" s="32">
        <f>R150-S150</f>
        <v>0</v>
      </c>
      <c r="AA150" s="32">
        <f>Y150+Z150</f>
        <v>0</v>
      </c>
      <c r="AD150" s="29"/>
    </row>
    <row r="151" spans="11:30" x14ac:dyDescent="0.2">
      <c r="K151" s="32">
        <f>G151*$J151</f>
        <v>0</v>
      </c>
      <c r="L151" s="32">
        <f>H151*$J151</f>
        <v>0</v>
      </c>
      <c r="M151" s="32">
        <f>I151*$J151</f>
        <v>0</v>
      </c>
      <c r="N151" s="32">
        <f>$F151*K151</f>
        <v>0</v>
      </c>
      <c r="O151" s="32">
        <f>$F151*L151</f>
        <v>0</v>
      </c>
      <c r="P151" s="32">
        <f>$F151*M151</f>
        <v>0</v>
      </c>
      <c r="Q151" s="33">
        <f>N151*1.05</f>
        <v>0</v>
      </c>
      <c r="R151" s="33">
        <f>O151*1.05</f>
        <v>0</v>
      </c>
      <c r="S151" s="33">
        <f>P151*1.05</f>
        <v>0</v>
      </c>
      <c r="T151" s="32">
        <f>Q151*0.0341</f>
        <v>0</v>
      </c>
      <c r="U151" s="32">
        <f>R151*0.0341</f>
        <v>0</v>
      </c>
      <c r="V151" s="32">
        <f>S151*0.0341</f>
        <v>0</v>
      </c>
      <c r="W151" s="32">
        <f>Q151+T151</f>
        <v>0</v>
      </c>
      <c r="X151" s="32">
        <f>R151+U151</f>
        <v>0</v>
      </c>
      <c r="Y151" s="32">
        <f>S151+V151</f>
        <v>0</v>
      </c>
      <c r="Z151" s="32">
        <f>R151-S151</f>
        <v>0</v>
      </c>
      <c r="AA151" s="32">
        <f>Y151+Z151</f>
        <v>0</v>
      </c>
      <c r="AD151" s="29"/>
    </row>
    <row r="152" spans="11:30" x14ac:dyDescent="0.2">
      <c r="K152" s="32">
        <f>G152*$J152</f>
        <v>0</v>
      </c>
      <c r="L152" s="32">
        <f>H152*$J152</f>
        <v>0</v>
      </c>
      <c r="M152" s="32">
        <f>I152*$J152</f>
        <v>0</v>
      </c>
      <c r="N152" s="32">
        <f>$F152*K152</f>
        <v>0</v>
      </c>
      <c r="O152" s="32">
        <f>$F152*L152</f>
        <v>0</v>
      </c>
      <c r="P152" s="32">
        <f>$F152*M152</f>
        <v>0</v>
      </c>
      <c r="Q152" s="33">
        <f>N152*1.05</f>
        <v>0</v>
      </c>
      <c r="R152" s="33">
        <f>O152*1.05</f>
        <v>0</v>
      </c>
      <c r="S152" s="33">
        <f>P152*1.05</f>
        <v>0</v>
      </c>
      <c r="T152" s="32">
        <f>Q152*0.0341</f>
        <v>0</v>
      </c>
      <c r="U152" s="32">
        <f>R152*0.0341</f>
        <v>0</v>
      </c>
      <c r="V152" s="32">
        <f>S152*0.0341</f>
        <v>0</v>
      </c>
      <c r="W152" s="32">
        <f>Q152+T152</f>
        <v>0</v>
      </c>
      <c r="X152" s="32">
        <f>R152+U152</f>
        <v>0</v>
      </c>
      <c r="Y152" s="32">
        <f>S152+V152</f>
        <v>0</v>
      </c>
      <c r="Z152" s="32">
        <f>R152-S152</f>
        <v>0</v>
      </c>
      <c r="AA152" s="32">
        <f>Y152+Z152</f>
        <v>0</v>
      </c>
      <c r="AD152" s="29"/>
    </row>
    <row r="153" spans="11:30" x14ac:dyDescent="0.2">
      <c r="K153" s="32">
        <f>G153*$J153</f>
        <v>0</v>
      </c>
      <c r="L153" s="32">
        <f>H153*$J153</f>
        <v>0</v>
      </c>
      <c r="M153" s="32">
        <f>I153*$J153</f>
        <v>0</v>
      </c>
      <c r="N153" s="32">
        <f>$F153*K153</f>
        <v>0</v>
      </c>
      <c r="O153" s="32">
        <f>$F153*L153</f>
        <v>0</v>
      </c>
      <c r="P153" s="32">
        <f>$F153*M153</f>
        <v>0</v>
      </c>
      <c r="Q153" s="33">
        <f>N153*1.05</f>
        <v>0</v>
      </c>
      <c r="R153" s="33">
        <f>O153*1.05</f>
        <v>0</v>
      </c>
      <c r="S153" s="33">
        <f>P153*1.05</f>
        <v>0</v>
      </c>
      <c r="T153" s="32">
        <f>Q153*0.0341</f>
        <v>0</v>
      </c>
      <c r="U153" s="32">
        <f>R153*0.0341</f>
        <v>0</v>
      </c>
      <c r="V153" s="32">
        <f>S153*0.0341</f>
        <v>0</v>
      </c>
      <c r="W153" s="32">
        <f>Q153+T153</f>
        <v>0</v>
      </c>
      <c r="X153" s="32">
        <f>R153+U153</f>
        <v>0</v>
      </c>
      <c r="Y153" s="32">
        <f>S153+V153</f>
        <v>0</v>
      </c>
      <c r="Z153" s="32">
        <f>R153-S153</f>
        <v>0</v>
      </c>
      <c r="AA153" s="32">
        <f>Y153+Z153</f>
        <v>0</v>
      </c>
      <c r="AD153" s="29"/>
    </row>
    <row r="154" spans="11:30" x14ac:dyDescent="0.2">
      <c r="K154" s="32">
        <f>G154*$J154</f>
        <v>0</v>
      </c>
      <c r="L154" s="32">
        <f>H154*$J154</f>
        <v>0</v>
      </c>
      <c r="M154" s="32">
        <f>I154*$J154</f>
        <v>0</v>
      </c>
      <c r="N154" s="32">
        <f>$F154*K154</f>
        <v>0</v>
      </c>
      <c r="O154" s="32">
        <f>$F154*L154</f>
        <v>0</v>
      </c>
      <c r="P154" s="32">
        <f>$F154*M154</f>
        <v>0</v>
      </c>
      <c r="Q154" s="33">
        <f>N154*1.05</f>
        <v>0</v>
      </c>
      <c r="R154" s="33">
        <f>O154*1.05</f>
        <v>0</v>
      </c>
      <c r="S154" s="33">
        <f>P154*1.05</f>
        <v>0</v>
      </c>
      <c r="T154" s="32">
        <f>Q154*0.0341</f>
        <v>0</v>
      </c>
      <c r="U154" s="32">
        <f>R154*0.0341</f>
        <v>0</v>
      </c>
      <c r="V154" s="32">
        <f>S154*0.0341</f>
        <v>0</v>
      </c>
      <c r="W154" s="32">
        <f>Q154+T154</f>
        <v>0</v>
      </c>
      <c r="X154" s="32">
        <f>R154+U154</f>
        <v>0</v>
      </c>
      <c r="Y154" s="32">
        <f>S154+V154</f>
        <v>0</v>
      </c>
      <c r="Z154" s="32">
        <f>R154-S154</f>
        <v>0</v>
      </c>
      <c r="AA154" s="32">
        <f>Y154+Z154</f>
        <v>0</v>
      </c>
      <c r="AD154" s="29"/>
    </row>
    <row r="155" spans="11:30" x14ac:dyDescent="0.2">
      <c r="K155" s="32">
        <f>G155*$J155</f>
        <v>0</v>
      </c>
      <c r="L155" s="32">
        <f>H155*$J155</f>
        <v>0</v>
      </c>
      <c r="M155" s="32">
        <f>I155*$J155</f>
        <v>0</v>
      </c>
      <c r="N155" s="32">
        <f>$F155*K155</f>
        <v>0</v>
      </c>
      <c r="O155" s="32">
        <f>$F155*L155</f>
        <v>0</v>
      </c>
      <c r="P155" s="32">
        <f>$F155*M155</f>
        <v>0</v>
      </c>
      <c r="Q155" s="33">
        <f>N155*1.05</f>
        <v>0</v>
      </c>
      <c r="R155" s="33">
        <f>O155*1.05</f>
        <v>0</v>
      </c>
      <c r="S155" s="33">
        <f>P155*1.05</f>
        <v>0</v>
      </c>
      <c r="T155" s="32">
        <f>Q155*0.0341</f>
        <v>0</v>
      </c>
      <c r="U155" s="32">
        <f>R155*0.0341</f>
        <v>0</v>
      </c>
      <c r="V155" s="32">
        <f>S155*0.0341</f>
        <v>0</v>
      </c>
      <c r="W155" s="32">
        <f>Q155+T155</f>
        <v>0</v>
      </c>
      <c r="X155" s="32">
        <f>R155+U155</f>
        <v>0</v>
      </c>
      <c r="Y155" s="32">
        <f>S155+V155</f>
        <v>0</v>
      </c>
      <c r="Z155" s="32">
        <f>R155-S155</f>
        <v>0</v>
      </c>
      <c r="AA155" s="32">
        <f>Y155+Z155</f>
        <v>0</v>
      </c>
      <c r="AD155" s="29"/>
    </row>
    <row r="156" spans="11:30" x14ac:dyDescent="0.2">
      <c r="K156" s="32">
        <f>G156*$J156</f>
        <v>0</v>
      </c>
      <c r="L156" s="32">
        <f>H156*$J156</f>
        <v>0</v>
      </c>
      <c r="M156" s="32">
        <f>I156*$J156</f>
        <v>0</v>
      </c>
      <c r="N156" s="32">
        <f>$F156*K156</f>
        <v>0</v>
      </c>
      <c r="O156" s="32">
        <f>$F156*L156</f>
        <v>0</v>
      </c>
      <c r="P156" s="32">
        <f>$F156*M156</f>
        <v>0</v>
      </c>
      <c r="Q156" s="33">
        <f>N156*1.05</f>
        <v>0</v>
      </c>
      <c r="R156" s="33">
        <f>O156*1.05</f>
        <v>0</v>
      </c>
      <c r="S156" s="33">
        <f>P156*1.05</f>
        <v>0</v>
      </c>
      <c r="T156" s="32">
        <f>Q156*0.0341</f>
        <v>0</v>
      </c>
      <c r="U156" s="32">
        <f>R156*0.0341</f>
        <v>0</v>
      </c>
      <c r="V156" s="32">
        <f>S156*0.0341</f>
        <v>0</v>
      </c>
      <c r="W156" s="32">
        <f>Q156+T156</f>
        <v>0</v>
      </c>
      <c r="X156" s="32">
        <f>R156+U156</f>
        <v>0</v>
      </c>
      <c r="Y156" s="32">
        <f>S156+V156</f>
        <v>0</v>
      </c>
      <c r="Z156" s="32">
        <f>R156-S156</f>
        <v>0</v>
      </c>
      <c r="AA156" s="32">
        <f>Y156+Z156</f>
        <v>0</v>
      </c>
      <c r="AD156" s="29"/>
    </row>
    <row r="157" spans="11:30" x14ac:dyDescent="0.2">
      <c r="K157" s="32">
        <f>G157*$J157</f>
        <v>0</v>
      </c>
      <c r="L157" s="32">
        <f>H157*$J157</f>
        <v>0</v>
      </c>
      <c r="M157" s="32">
        <f>I157*$J157</f>
        <v>0</v>
      </c>
      <c r="N157" s="32">
        <f>$F157*K157</f>
        <v>0</v>
      </c>
      <c r="O157" s="32">
        <f>$F157*L157</f>
        <v>0</v>
      </c>
      <c r="P157" s="32">
        <f>$F157*M157</f>
        <v>0</v>
      </c>
      <c r="Q157" s="33">
        <f>N157*1.05</f>
        <v>0</v>
      </c>
      <c r="R157" s="33">
        <f>O157*1.05</f>
        <v>0</v>
      </c>
      <c r="S157" s="33">
        <f>P157*1.05</f>
        <v>0</v>
      </c>
      <c r="T157" s="32">
        <f>Q157*0.0341</f>
        <v>0</v>
      </c>
      <c r="U157" s="32">
        <f>R157*0.0341</f>
        <v>0</v>
      </c>
      <c r="V157" s="32">
        <f>S157*0.0341</f>
        <v>0</v>
      </c>
      <c r="W157" s="32">
        <f>Q157+T157</f>
        <v>0</v>
      </c>
      <c r="X157" s="32">
        <f>R157+U157</f>
        <v>0</v>
      </c>
      <c r="Y157" s="32">
        <f>S157+V157</f>
        <v>0</v>
      </c>
      <c r="Z157" s="32">
        <f>R157-S157</f>
        <v>0</v>
      </c>
      <c r="AA157" s="32">
        <f>Y157+Z157</f>
        <v>0</v>
      </c>
      <c r="AD157" s="29"/>
    </row>
    <row r="158" spans="11:30" x14ac:dyDescent="0.2">
      <c r="K158" s="32">
        <f>G158*$J158</f>
        <v>0</v>
      </c>
      <c r="L158" s="32">
        <f>H158*$J158</f>
        <v>0</v>
      </c>
      <c r="M158" s="32">
        <f>I158*$J158</f>
        <v>0</v>
      </c>
      <c r="N158" s="32">
        <f>$F158*K158</f>
        <v>0</v>
      </c>
      <c r="O158" s="32">
        <f>$F158*L158</f>
        <v>0</v>
      </c>
      <c r="P158" s="32">
        <f>$F158*M158</f>
        <v>0</v>
      </c>
      <c r="Q158" s="33">
        <f>N158*1.05</f>
        <v>0</v>
      </c>
      <c r="R158" s="33">
        <f>O158*1.05</f>
        <v>0</v>
      </c>
      <c r="S158" s="33">
        <f>P158*1.05</f>
        <v>0</v>
      </c>
      <c r="T158" s="32">
        <f>Q158*0.0341</f>
        <v>0</v>
      </c>
      <c r="U158" s="32">
        <f>R158*0.0341</f>
        <v>0</v>
      </c>
      <c r="V158" s="32">
        <f>S158*0.0341</f>
        <v>0</v>
      </c>
      <c r="W158" s="32">
        <f>Q158+T158</f>
        <v>0</v>
      </c>
      <c r="X158" s="32">
        <f>R158+U158</f>
        <v>0</v>
      </c>
      <c r="Y158" s="32">
        <f>S158+V158</f>
        <v>0</v>
      </c>
      <c r="Z158" s="32">
        <f>R158-S158</f>
        <v>0</v>
      </c>
      <c r="AA158" s="32">
        <f>Y158+Z158</f>
        <v>0</v>
      </c>
      <c r="AD158" s="29"/>
    </row>
    <row r="159" spans="11:30" x14ac:dyDescent="0.2">
      <c r="K159" s="32">
        <f>G159*$J159</f>
        <v>0</v>
      </c>
      <c r="L159" s="32">
        <f>H159*$J159</f>
        <v>0</v>
      </c>
      <c r="M159" s="32">
        <f>I159*$J159</f>
        <v>0</v>
      </c>
      <c r="N159" s="32">
        <f>$F159*K159</f>
        <v>0</v>
      </c>
      <c r="O159" s="32">
        <f>$F159*L159</f>
        <v>0</v>
      </c>
      <c r="P159" s="32">
        <f>$F159*M159</f>
        <v>0</v>
      </c>
      <c r="Q159" s="33">
        <f>N159*1.05</f>
        <v>0</v>
      </c>
      <c r="R159" s="33">
        <f>O159*1.05</f>
        <v>0</v>
      </c>
      <c r="S159" s="33">
        <f>P159*1.05</f>
        <v>0</v>
      </c>
      <c r="T159" s="32">
        <f>Q159*0.0341</f>
        <v>0</v>
      </c>
      <c r="U159" s="32">
        <f>R159*0.0341</f>
        <v>0</v>
      </c>
      <c r="V159" s="32">
        <f>S159*0.0341</f>
        <v>0</v>
      </c>
      <c r="W159" s="32">
        <f>Q159+T159</f>
        <v>0</v>
      </c>
      <c r="X159" s="32">
        <f>R159+U159</f>
        <v>0</v>
      </c>
      <c r="Y159" s="32">
        <f>S159+V159</f>
        <v>0</v>
      </c>
      <c r="Z159" s="32">
        <f>R159-S159</f>
        <v>0</v>
      </c>
      <c r="AA159" s="32">
        <f>Y159+Z159</f>
        <v>0</v>
      </c>
      <c r="AD159" s="29"/>
    </row>
    <row r="160" spans="11:30" x14ac:dyDescent="0.2">
      <c r="K160" s="32">
        <f>G160*$J160</f>
        <v>0</v>
      </c>
      <c r="L160" s="32">
        <f>H160*$J160</f>
        <v>0</v>
      </c>
      <c r="M160" s="32">
        <f>I160*$J160</f>
        <v>0</v>
      </c>
      <c r="N160" s="32">
        <f>$F160*K160</f>
        <v>0</v>
      </c>
      <c r="O160" s="32">
        <f>$F160*L160</f>
        <v>0</v>
      </c>
      <c r="P160" s="32">
        <f>$F160*M160</f>
        <v>0</v>
      </c>
      <c r="Q160" s="33">
        <f>N160*1.05</f>
        <v>0</v>
      </c>
      <c r="R160" s="33">
        <f>O160*1.05</f>
        <v>0</v>
      </c>
      <c r="S160" s="33">
        <f>P160*1.05</f>
        <v>0</v>
      </c>
      <c r="T160" s="32">
        <f>Q160*0.0341</f>
        <v>0</v>
      </c>
      <c r="U160" s="32">
        <f>R160*0.0341</f>
        <v>0</v>
      </c>
      <c r="V160" s="32">
        <f>S160*0.0341</f>
        <v>0</v>
      </c>
      <c r="W160" s="32">
        <f>Q160+T160</f>
        <v>0</v>
      </c>
      <c r="X160" s="32">
        <f>R160+U160</f>
        <v>0</v>
      </c>
      <c r="Y160" s="32">
        <f>S160+V160</f>
        <v>0</v>
      </c>
      <c r="Z160" s="32">
        <f>R160-S160</f>
        <v>0</v>
      </c>
      <c r="AA160" s="32">
        <f>Y160+Z160</f>
        <v>0</v>
      </c>
      <c r="AD160" s="29"/>
    </row>
    <row r="161" spans="11:30" x14ac:dyDescent="0.2">
      <c r="K161" s="32">
        <f>G161*$J161</f>
        <v>0</v>
      </c>
      <c r="L161" s="32">
        <f>H161*$J161</f>
        <v>0</v>
      </c>
      <c r="M161" s="32">
        <f>I161*$J161</f>
        <v>0</v>
      </c>
      <c r="N161" s="32">
        <f>$F161*K161</f>
        <v>0</v>
      </c>
      <c r="O161" s="32">
        <f>$F161*L161</f>
        <v>0</v>
      </c>
      <c r="P161" s="32">
        <f>$F161*M161</f>
        <v>0</v>
      </c>
      <c r="Q161" s="33">
        <f>N161*1.05</f>
        <v>0</v>
      </c>
      <c r="R161" s="33">
        <f>O161*1.05</f>
        <v>0</v>
      </c>
      <c r="S161" s="33">
        <f>P161*1.05</f>
        <v>0</v>
      </c>
      <c r="T161" s="32">
        <f>Q161*0.0341</f>
        <v>0</v>
      </c>
      <c r="U161" s="32">
        <f>R161*0.0341</f>
        <v>0</v>
      </c>
      <c r="V161" s="32">
        <f>S161*0.0341</f>
        <v>0</v>
      </c>
      <c r="W161" s="32">
        <f>Q161+T161</f>
        <v>0</v>
      </c>
      <c r="X161" s="32">
        <f>R161+U161</f>
        <v>0</v>
      </c>
      <c r="Y161" s="32">
        <f>S161+V161</f>
        <v>0</v>
      </c>
      <c r="Z161" s="32">
        <f>R161-S161</f>
        <v>0</v>
      </c>
      <c r="AA161" s="32">
        <f>Y161+Z161</f>
        <v>0</v>
      </c>
      <c r="AD161" s="29"/>
    </row>
    <row r="162" spans="11:30" x14ac:dyDescent="0.2">
      <c r="K162" s="32">
        <f>G162*$J162</f>
        <v>0</v>
      </c>
      <c r="L162" s="32">
        <f>H162*$J162</f>
        <v>0</v>
      </c>
      <c r="M162" s="32">
        <f>I162*$J162</f>
        <v>0</v>
      </c>
      <c r="N162" s="32">
        <f>$F162*K162</f>
        <v>0</v>
      </c>
      <c r="O162" s="32">
        <f>$F162*L162</f>
        <v>0</v>
      </c>
      <c r="P162" s="32">
        <f>$F162*M162</f>
        <v>0</v>
      </c>
      <c r="Q162" s="33">
        <f>N162*1.05</f>
        <v>0</v>
      </c>
      <c r="R162" s="33">
        <f>O162*1.05</f>
        <v>0</v>
      </c>
      <c r="S162" s="33">
        <f>P162*1.05</f>
        <v>0</v>
      </c>
      <c r="T162" s="32">
        <f>Q162*0.0341</f>
        <v>0</v>
      </c>
      <c r="U162" s="32">
        <f>R162*0.0341</f>
        <v>0</v>
      </c>
      <c r="V162" s="32">
        <f>S162*0.0341</f>
        <v>0</v>
      </c>
      <c r="W162" s="32">
        <f>Q162+T162</f>
        <v>0</v>
      </c>
      <c r="X162" s="32">
        <f>R162+U162</f>
        <v>0</v>
      </c>
      <c r="Y162" s="32">
        <f>S162+V162</f>
        <v>0</v>
      </c>
      <c r="Z162" s="32">
        <f>R162-S162</f>
        <v>0</v>
      </c>
      <c r="AA162" s="32">
        <f>Y162+Z162</f>
        <v>0</v>
      </c>
      <c r="AD162" s="29"/>
    </row>
    <row r="163" spans="11:30" x14ac:dyDescent="0.2">
      <c r="K163" s="32">
        <f>G163*$J163</f>
        <v>0</v>
      </c>
      <c r="L163" s="32">
        <f>H163*$J163</f>
        <v>0</v>
      </c>
      <c r="M163" s="32">
        <f>I163*$J163</f>
        <v>0</v>
      </c>
      <c r="N163" s="32">
        <f>$F163*K163</f>
        <v>0</v>
      </c>
      <c r="O163" s="32">
        <f>$F163*L163</f>
        <v>0</v>
      </c>
      <c r="P163" s="32">
        <f>$F163*M163</f>
        <v>0</v>
      </c>
      <c r="Q163" s="33">
        <f>N163*1.05</f>
        <v>0</v>
      </c>
      <c r="R163" s="33">
        <f>O163*1.05</f>
        <v>0</v>
      </c>
      <c r="S163" s="33">
        <f>P163*1.05</f>
        <v>0</v>
      </c>
      <c r="T163" s="32">
        <f>Q163*0.0341</f>
        <v>0</v>
      </c>
      <c r="U163" s="32">
        <f>R163*0.0341</f>
        <v>0</v>
      </c>
      <c r="V163" s="32">
        <f>S163*0.0341</f>
        <v>0</v>
      </c>
      <c r="W163" s="32">
        <f>Q163+T163</f>
        <v>0</v>
      </c>
      <c r="X163" s="32">
        <f>R163+U163</f>
        <v>0</v>
      </c>
      <c r="Y163" s="32">
        <f>S163+V163</f>
        <v>0</v>
      </c>
      <c r="Z163" s="32">
        <f>R163-S163</f>
        <v>0</v>
      </c>
      <c r="AA163" s="32">
        <f>Y163+Z163</f>
        <v>0</v>
      </c>
      <c r="AD163" s="29"/>
    </row>
    <row r="164" spans="11:30" x14ac:dyDescent="0.2">
      <c r="K164" s="32">
        <f>G164*$J164</f>
        <v>0</v>
      </c>
      <c r="L164" s="32">
        <f>H164*$J164</f>
        <v>0</v>
      </c>
      <c r="M164" s="32">
        <f>I164*$J164</f>
        <v>0</v>
      </c>
      <c r="N164" s="32">
        <f>$F164*K164</f>
        <v>0</v>
      </c>
      <c r="O164" s="32">
        <f>$F164*L164</f>
        <v>0</v>
      </c>
      <c r="P164" s="32">
        <f>$F164*M164</f>
        <v>0</v>
      </c>
      <c r="Q164" s="33">
        <f>N164*1.05</f>
        <v>0</v>
      </c>
      <c r="R164" s="33">
        <f>O164*1.05</f>
        <v>0</v>
      </c>
      <c r="S164" s="33">
        <f>P164*1.05</f>
        <v>0</v>
      </c>
      <c r="T164" s="32">
        <f>Q164*0.0341</f>
        <v>0</v>
      </c>
      <c r="U164" s="32">
        <f>R164*0.0341</f>
        <v>0</v>
      </c>
      <c r="V164" s="32">
        <f>S164*0.0341</f>
        <v>0</v>
      </c>
      <c r="W164" s="32">
        <f>Q164+T164</f>
        <v>0</v>
      </c>
      <c r="X164" s="32">
        <f>R164+U164</f>
        <v>0</v>
      </c>
      <c r="Y164" s="32">
        <f>S164+V164</f>
        <v>0</v>
      </c>
      <c r="Z164" s="32">
        <f>R164-S164</f>
        <v>0</v>
      </c>
      <c r="AA164" s="32">
        <f>Y164+Z164</f>
        <v>0</v>
      </c>
      <c r="AD164" s="29"/>
    </row>
    <row r="165" spans="11:30" x14ac:dyDescent="0.2">
      <c r="K165" s="32">
        <f>G165*$J165</f>
        <v>0</v>
      </c>
      <c r="L165" s="32">
        <f>H165*$J165</f>
        <v>0</v>
      </c>
      <c r="M165" s="32">
        <f>I165*$J165</f>
        <v>0</v>
      </c>
      <c r="N165" s="32">
        <f>$F165*K165</f>
        <v>0</v>
      </c>
      <c r="O165" s="32">
        <f>$F165*L165</f>
        <v>0</v>
      </c>
      <c r="P165" s="32">
        <f>$F165*M165</f>
        <v>0</v>
      </c>
      <c r="Q165" s="33">
        <f>N165*1.05</f>
        <v>0</v>
      </c>
      <c r="R165" s="33">
        <f>O165*1.05</f>
        <v>0</v>
      </c>
      <c r="S165" s="33">
        <f>P165*1.05</f>
        <v>0</v>
      </c>
      <c r="T165" s="32">
        <f>Q165*0.0341</f>
        <v>0</v>
      </c>
      <c r="U165" s="32">
        <f>R165*0.0341</f>
        <v>0</v>
      </c>
      <c r="V165" s="32">
        <f>S165*0.0341</f>
        <v>0</v>
      </c>
      <c r="W165" s="32">
        <f>Q165+T165</f>
        <v>0</v>
      </c>
      <c r="X165" s="32">
        <f>R165+U165</f>
        <v>0</v>
      </c>
      <c r="Y165" s="32">
        <f>S165+V165</f>
        <v>0</v>
      </c>
      <c r="Z165" s="32">
        <f>R165-S165</f>
        <v>0</v>
      </c>
      <c r="AA165" s="32">
        <f>Y165+Z165</f>
        <v>0</v>
      </c>
      <c r="AD165" s="29"/>
    </row>
    <row r="166" spans="11:30" x14ac:dyDescent="0.2">
      <c r="K166" s="32">
        <f>G166*$J166</f>
        <v>0</v>
      </c>
      <c r="L166" s="32">
        <f>H166*$J166</f>
        <v>0</v>
      </c>
      <c r="M166" s="32">
        <f>I166*$J166</f>
        <v>0</v>
      </c>
      <c r="N166" s="32">
        <f>$F166*K166</f>
        <v>0</v>
      </c>
      <c r="O166" s="32">
        <f>$F166*L166</f>
        <v>0</v>
      </c>
      <c r="P166" s="32">
        <f>$F166*M166</f>
        <v>0</v>
      </c>
      <c r="Q166" s="33">
        <f>N166*1.05</f>
        <v>0</v>
      </c>
      <c r="R166" s="33">
        <f>O166*1.05</f>
        <v>0</v>
      </c>
      <c r="S166" s="33">
        <f>P166*1.05</f>
        <v>0</v>
      </c>
      <c r="T166" s="32">
        <f>Q166*0.0341</f>
        <v>0</v>
      </c>
      <c r="U166" s="32">
        <f>R166*0.0341</f>
        <v>0</v>
      </c>
      <c r="V166" s="32">
        <f>S166*0.0341</f>
        <v>0</v>
      </c>
      <c r="W166" s="32">
        <f>Q166+T166</f>
        <v>0</v>
      </c>
      <c r="X166" s="32">
        <f>R166+U166</f>
        <v>0</v>
      </c>
      <c r="Y166" s="32">
        <f>S166+V166</f>
        <v>0</v>
      </c>
      <c r="Z166" s="32">
        <f>R166-S166</f>
        <v>0</v>
      </c>
      <c r="AA166" s="32">
        <f>Y166+Z166</f>
        <v>0</v>
      </c>
      <c r="AD166" s="29"/>
    </row>
    <row r="167" spans="11:30" x14ac:dyDescent="0.2">
      <c r="K167" s="32">
        <f>G167*$J167</f>
        <v>0</v>
      </c>
      <c r="L167" s="32">
        <f>H167*$J167</f>
        <v>0</v>
      </c>
      <c r="M167" s="32">
        <f>I167*$J167</f>
        <v>0</v>
      </c>
      <c r="N167" s="32">
        <f>$F167*K167</f>
        <v>0</v>
      </c>
      <c r="O167" s="32">
        <f>$F167*L167</f>
        <v>0</v>
      </c>
      <c r="P167" s="32">
        <f>$F167*M167</f>
        <v>0</v>
      </c>
      <c r="Q167" s="33">
        <f>N167*1.05</f>
        <v>0</v>
      </c>
      <c r="R167" s="33">
        <f>O167*1.05</f>
        <v>0</v>
      </c>
      <c r="S167" s="33">
        <f>P167*1.05</f>
        <v>0</v>
      </c>
      <c r="T167" s="32">
        <f>Q167*0.0341</f>
        <v>0</v>
      </c>
      <c r="U167" s="32">
        <f>R167*0.0341</f>
        <v>0</v>
      </c>
      <c r="V167" s="32">
        <f>S167*0.0341</f>
        <v>0</v>
      </c>
      <c r="W167" s="32">
        <f>Q167+T167</f>
        <v>0</v>
      </c>
      <c r="X167" s="32">
        <f>R167+U167</f>
        <v>0</v>
      </c>
      <c r="Y167" s="32">
        <f>S167+V167</f>
        <v>0</v>
      </c>
      <c r="Z167" s="32">
        <f>R167-S167</f>
        <v>0</v>
      </c>
      <c r="AA167" s="32">
        <f>Y167+Z167</f>
        <v>0</v>
      </c>
      <c r="AD167" s="29"/>
    </row>
    <row r="168" spans="11:30" x14ac:dyDescent="0.2">
      <c r="K168" s="32">
        <f>G168*$J168</f>
        <v>0</v>
      </c>
      <c r="L168" s="32">
        <f>H168*$J168</f>
        <v>0</v>
      </c>
      <c r="M168" s="32">
        <f>I168*$J168</f>
        <v>0</v>
      </c>
      <c r="N168" s="32">
        <f>$F168*K168</f>
        <v>0</v>
      </c>
      <c r="O168" s="32">
        <f>$F168*L168</f>
        <v>0</v>
      </c>
      <c r="P168" s="32">
        <f>$F168*M168</f>
        <v>0</v>
      </c>
      <c r="Q168" s="33">
        <f>N168*1.05</f>
        <v>0</v>
      </c>
      <c r="R168" s="33">
        <f>O168*1.05</f>
        <v>0</v>
      </c>
      <c r="S168" s="33">
        <f>P168*1.05</f>
        <v>0</v>
      </c>
      <c r="T168" s="32">
        <f>Q168*0.0341</f>
        <v>0</v>
      </c>
      <c r="U168" s="32">
        <f>R168*0.0341</f>
        <v>0</v>
      </c>
      <c r="V168" s="32">
        <f>S168*0.0341</f>
        <v>0</v>
      </c>
      <c r="W168" s="32">
        <f>Q168+T168</f>
        <v>0</v>
      </c>
      <c r="X168" s="32">
        <f>R168+U168</f>
        <v>0</v>
      </c>
      <c r="Y168" s="32">
        <f>S168+V168</f>
        <v>0</v>
      </c>
      <c r="Z168" s="32">
        <f>R168-S168</f>
        <v>0</v>
      </c>
      <c r="AA168" s="32">
        <f>Y168+Z168</f>
        <v>0</v>
      </c>
      <c r="AD168" s="29"/>
    </row>
    <row r="169" spans="11:30" x14ac:dyDescent="0.2">
      <c r="K169" s="32">
        <f>G169*$J169</f>
        <v>0</v>
      </c>
      <c r="L169" s="32">
        <f>H169*$J169</f>
        <v>0</v>
      </c>
      <c r="M169" s="32">
        <f>I169*$J169</f>
        <v>0</v>
      </c>
      <c r="N169" s="32">
        <f>$F169*K169</f>
        <v>0</v>
      </c>
      <c r="O169" s="32">
        <f>$F169*L169</f>
        <v>0</v>
      </c>
      <c r="P169" s="32">
        <f>$F169*M169</f>
        <v>0</v>
      </c>
      <c r="Q169" s="33">
        <f>N169*1.05</f>
        <v>0</v>
      </c>
      <c r="R169" s="33">
        <f>O169*1.05</f>
        <v>0</v>
      </c>
      <c r="S169" s="33">
        <f>P169*1.05</f>
        <v>0</v>
      </c>
      <c r="T169" s="32">
        <f>Q169*0.0341</f>
        <v>0</v>
      </c>
      <c r="U169" s="32">
        <f>R169*0.0341</f>
        <v>0</v>
      </c>
      <c r="V169" s="32">
        <f>S169*0.0341</f>
        <v>0</v>
      </c>
      <c r="W169" s="32">
        <f>Q169+T169</f>
        <v>0</v>
      </c>
      <c r="X169" s="32">
        <f>R169+U169</f>
        <v>0</v>
      </c>
      <c r="Y169" s="32">
        <f>S169+V169</f>
        <v>0</v>
      </c>
      <c r="Z169" s="32">
        <f>R169-S169</f>
        <v>0</v>
      </c>
      <c r="AA169" s="32">
        <f>Y169+Z169</f>
        <v>0</v>
      </c>
      <c r="AD169" s="29"/>
    </row>
    <row r="170" spans="11:30" x14ac:dyDescent="0.2">
      <c r="K170" s="32">
        <f>G170*$J170</f>
        <v>0</v>
      </c>
      <c r="L170" s="32">
        <f>H170*$J170</f>
        <v>0</v>
      </c>
      <c r="M170" s="32">
        <f>I170*$J170</f>
        <v>0</v>
      </c>
      <c r="N170" s="32">
        <f>$F170*K170</f>
        <v>0</v>
      </c>
      <c r="O170" s="32">
        <f>$F170*L170</f>
        <v>0</v>
      </c>
      <c r="P170" s="32">
        <f>$F170*M170</f>
        <v>0</v>
      </c>
      <c r="Q170" s="33">
        <f>N170*1.05</f>
        <v>0</v>
      </c>
      <c r="R170" s="33">
        <f>O170*1.05</f>
        <v>0</v>
      </c>
      <c r="S170" s="33">
        <f>P170*1.05</f>
        <v>0</v>
      </c>
      <c r="T170" s="32">
        <f>Q170*0.0341</f>
        <v>0</v>
      </c>
      <c r="U170" s="32">
        <f>R170*0.0341</f>
        <v>0</v>
      </c>
      <c r="V170" s="32">
        <f>S170*0.0341</f>
        <v>0</v>
      </c>
      <c r="W170" s="32">
        <f>Q170+T170</f>
        <v>0</v>
      </c>
      <c r="X170" s="32">
        <f>R170+U170</f>
        <v>0</v>
      </c>
      <c r="Y170" s="32">
        <f>S170+V170</f>
        <v>0</v>
      </c>
      <c r="Z170" s="32">
        <f>R170-S170</f>
        <v>0</v>
      </c>
      <c r="AA170" s="32">
        <f>Y170+Z170</f>
        <v>0</v>
      </c>
      <c r="AD170" s="29"/>
    </row>
    <row r="171" spans="11:30" x14ac:dyDescent="0.2">
      <c r="K171" s="32">
        <f>G171*$J171</f>
        <v>0</v>
      </c>
      <c r="L171" s="32">
        <f>H171*$J171</f>
        <v>0</v>
      </c>
      <c r="M171" s="32">
        <f>I171*$J171</f>
        <v>0</v>
      </c>
      <c r="N171" s="32">
        <f>$F171*K171</f>
        <v>0</v>
      </c>
      <c r="O171" s="32">
        <f>$F171*L171</f>
        <v>0</v>
      </c>
      <c r="P171" s="32">
        <f>$F171*M171</f>
        <v>0</v>
      </c>
      <c r="Q171" s="33">
        <f>N171*1.05</f>
        <v>0</v>
      </c>
      <c r="R171" s="33">
        <f>O171*1.05</f>
        <v>0</v>
      </c>
      <c r="S171" s="33">
        <f>P171*1.05</f>
        <v>0</v>
      </c>
      <c r="T171" s="32">
        <f>Q171*0.0341</f>
        <v>0</v>
      </c>
      <c r="U171" s="32">
        <f>R171*0.0341</f>
        <v>0</v>
      </c>
      <c r="V171" s="32">
        <f>S171*0.0341</f>
        <v>0</v>
      </c>
      <c r="W171" s="32">
        <f>Q171+T171</f>
        <v>0</v>
      </c>
      <c r="X171" s="32">
        <f>R171+U171</f>
        <v>0</v>
      </c>
      <c r="Y171" s="32">
        <f>S171+V171</f>
        <v>0</v>
      </c>
      <c r="Z171" s="32">
        <f>R171-S171</f>
        <v>0</v>
      </c>
      <c r="AA171" s="32">
        <f>Y171+Z171</f>
        <v>0</v>
      </c>
      <c r="AD171" s="29"/>
    </row>
    <row r="172" spans="11:30" x14ac:dyDescent="0.2">
      <c r="K172" s="32">
        <f>G172*$J172</f>
        <v>0</v>
      </c>
      <c r="L172" s="32">
        <f>H172*$J172</f>
        <v>0</v>
      </c>
      <c r="M172" s="32">
        <f>I172*$J172</f>
        <v>0</v>
      </c>
      <c r="N172" s="32">
        <f>$F172*K172</f>
        <v>0</v>
      </c>
      <c r="O172" s="32">
        <f>$F172*L172</f>
        <v>0</v>
      </c>
      <c r="P172" s="32">
        <f>$F172*M172</f>
        <v>0</v>
      </c>
      <c r="Q172" s="33">
        <f>N172*1.05</f>
        <v>0</v>
      </c>
      <c r="R172" s="33">
        <f>O172*1.05</f>
        <v>0</v>
      </c>
      <c r="S172" s="33">
        <f>P172*1.05</f>
        <v>0</v>
      </c>
      <c r="T172" s="32">
        <f>Q172*0.0341</f>
        <v>0</v>
      </c>
      <c r="U172" s="32">
        <f>R172*0.0341</f>
        <v>0</v>
      </c>
      <c r="V172" s="32">
        <f>S172*0.0341</f>
        <v>0</v>
      </c>
      <c r="W172" s="32">
        <f>Q172+T172</f>
        <v>0</v>
      </c>
      <c r="X172" s="32">
        <f>R172+U172</f>
        <v>0</v>
      </c>
      <c r="Y172" s="32">
        <f>S172+V172</f>
        <v>0</v>
      </c>
      <c r="Z172" s="32">
        <f>R172-S172</f>
        <v>0</v>
      </c>
      <c r="AA172" s="32">
        <f>Y172+Z172</f>
        <v>0</v>
      </c>
      <c r="AD172" s="29"/>
    </row>
    <row r="173" spans="11:30" x14ac:dyDescent="0.2">
      <c r="K173" s="32">
        <f>G173*$J173</f>
        <v>0</v>
      </c>
      <c r="L173" s="32">
        <f>H173*$J173</f>
        <v>0</v>
      </c>
      <c r="M173" s="32">
        <f>I173*$J173</f>
        <v>0</v>
      </c>
      <c r="N173" s="32">
        <f>$F173*K173</f>
        <v>0</v>
      </c>
      <c r="O173" s="32">
        <f>$F173*L173</f>
        <v>0</v>
      </c>
      <c r="P173" s="32">
        <f>$F173*M173</f>
        <v>0</v>
      </c>
      <c r="Q173" s="33">
        <f>N173*1.05</f>
        <v>0</v>
      </c>
      <c r="R173" s="33">
        <f>O173*1.05</f>
        <v>0</v>
      </c>
      <c r="S173" s="33">
        <f>P173*1.05</f>
        <v>0</v>
      </c>
      <c r="T173" s="32">
        <f>Q173*0.0341</f>
        <v>0</v>
      </c>
      <c r="U173" s="32">
        <f>R173*0.0341</f>
        <v>0</v>
      </c>
      <c r="V173" s="32">
        <f>S173*0.0341</f>
        <v>0</v>
      </c>
      <c r="W173" s="32">
        <f>Q173+T173</f>
        <v>0</v>
      </c>
      <c r="X173" s="32">
        <f>R173+U173</f>
        <v>0</v>
      </c>
      <c r="Y173" s="32">
        <f>S173+V173</f>
        <v>0</v>
      </c>
      <c r="Z173" s="32">
        <f>R173-S173</f>
        <v>0</v>
      </c>
      <c r="AA173" s="32">
        <f>Y173+Z173</f>
        <v>0</v>
      </c>
      <c r="AD173" s="29"/>
    </row>
    <row r="174" spans="11:30" x14ac:dyDescent="0.2">
      <c r="K174" s="32">
        <f>G174*$J174</f>
        <v>0</v>
      </c>
      <c r="L174" s="32">
        <f>H174*$J174</f>
        <v>0</v>
      </c>
      <c r="M174" s="32">
        <f>I174*$J174</f>
        <v>0</v>
      </c>
      <c r="N174" s="32">
        <f>$F174*K174</f>
        <v>0</v>
      </c>
      <c r="O174" s="32">
        <f>$F174*L174</f>
        <v>0</v>
      </c>
      <c r="P174" s="32">
        <f>$F174*M174</f>
        <v>0</v>
      </c>
      <c r="Q174" s="33">
        <f>N174*1.05</f>
        <v>0</v>
      </c>
      <c r="R174" s="33">
        <f>O174*1.05</f>
        <v>0</v>
      </c>
      <c r="S174" s="33">
        <f>P174*1.05</f>
        <v>0</v>
      </c>
      <c r="T174" s="32">
        <f>Q174*0.0341</f>
        <v>0</v>
      </c>
      <c r="U174" s="32">
        <f>R174*0.0341</f>
        <v>0</v>
      </c>
      <c r="V174" s="32">
        <f>S174*0.0341</f>
        <v>0</v>
      </c>
      <c r="W174" s="32">
        <f>Q174+T174</f>
        <v>0</v>
      </c>
      <c r="X174" s="32">
        <f>R174+U174</f>
        <v>0</v>
      </c>
      <c r="Y174" s="32">
        <f>S174+V174</f>
        <v>0</v>
      </c>
      <c r="Z174" s="32">
        <f>R174-S174</f>
        <v>0</v>
      </c>
      <c r="AA174" s="32">
        <f>Y174+Z174</f>
        <v>0</v>
      </c>
      <c r="AD174" s="29"/>
    </row>
    <row r="175" spans="11:30" x14ac:dyDescent="0.2">
      <c r="K175" s="32">
        <f>G175*$J175</f>
        <v>0</v>
      </c>
      <c r="L175" s="32">
        <f>H175*$J175</f>
        <v>0</v>
      </c>
      <c r="M175" s="32">
        <f>I175*$J175</f>
        <v>0</v>
      </c>
      <c r="N175" s="32">
        <f>$F175*K175</f>
        <v>0</v>
      </c>
      <c r="O175" s="32">
        <f>$F175*L175</f>
        <v>0</v>
      </c>
      <c r="P175" s="32">
        <f>$F175*M175</f>
        <v>0</v>
      </c>
      <c r="Q175" s="33">
        <f>N175*1.05</f>
        <v>0</v>
      </c>
      <c r="R175" s="33">
        <f>O175*1.05</f>
        <v>0</v>
      </c>
      <c r="S175" s="33">
        <f>P175*1.05</f>
        <v>0</v>
      </c>
      <c r="T175" s="32">
        <f>Q175*0.0341</f>
        <v>0</v>
      </c>
      <c r="U175" s="32">
        <f>R175*0.0341</f>
        <v>0</v>
      </c>
      <c r="V175" s="32">
        <f>S175*0.0341</f>
        <v>0</v>
      </c>
      <c r="W175" s="32">
        <f>Q175+T175</f>
        <v>0</v>
      </c>
      <c r="X175" s="32">
        <f>R175+U175</f>
        <v>0</v>
      </c>
      <c r="Y175" s="32">
        <f>S175+V175</f>
        <v>0</v>
      </c>
      <c r="Z175" s="32">
        <f>R175-S175</f>
        <v>0</v>
      </c>
      <c r="AA175" s="32">
        <f>Y175+Z175</f>
        <v>0</v>
      </c>
      <c r="AD175" s="29"/>
    </row>
    <row r="176" spans="11:30" x14ac:dyDescent="0.2">
      <c r="K176" s="32">
        <f>G176*$J176</f>
        <v>0</v>
      </c>
      <c r="L176" s="32">
        <f>H176*$J176</f>
        <v>0</v>
      </c>
      <c r="M176" s="32">
        <f>I176*$J176</f>
        <v>0</v>
      </c>
      <c r="N176" s="32">
        <f>$F176*K176</f>
        <v>0</v>
      </c>
      <c r="O176" s="32">
        <f>$F176*L176</f>
        <v>0</v>
      </c>
      <c r="P176" s="32">
        <f>$F176*M176</f>
        <v>0</v>
      </c>
      <c r="Q176" s="33">
        <f>N176*1.05</f>
        <v>0</v>
      </c>
      <c r="R176" s="33">
        <f>O176*1.05</f>
        <v>0</v>
      </c>
      <c r="S176" s="33">
        <f>P176*1.05</f>
        <v>0</v>
      </c>
      <c r="T176" s="32">
        <f>Q176*0.0341</f>
        <v>0</v>
      </c>
      <c r="U176" s="32">
        <f>R176*0.0341</f>
        <v>0</v>
      </c>
      <c r="V176" s="32">
        <f>S176*0.0341</f>
        <v>0</v>
      </c>
      <c r="W176" s="32">
        <f>Q176+T176</f>
        <v>0</v>
      </c>
      <c r="X176" s="32">
        <f>R176+U176</f>
        <v>0</v>
      </c>
      <c r="Y176" s="32">
        <f>S176+V176</f>
        <v>0</v>
      </c>
      <c r="Z176" s="32">
        <f>R176-S176</f>
        <v>0</v>
      </c>
      <c r="AA176" s="32">
        <f>Y176+Z176</f>
        <v>0</v>
      </c>
      <c r="AD176" s="29"/>
    </row>
    <row r="177" spans="11:30" x14ac:dyDescent="0.2">
      <c r="K177" s="32">
        <f>G177*$J177</f>
        <v>0</v>
      </c>
      <c r="L177" s="32">
        <f>H177*$J177</f>
        <v>0</v>
      </c>
      <c r="M177" s="32">
        <f>I177*$J177</f>
        <v>0</v>
      </c>
      <c r="N177" s="32">
        <f>$F177*K177</f>
        <v>0</v>
      </c>
      <c r="O177" s="32">
        <f>$F177*L177</f>
        <v>0</v>
      </c>
      <c r="P177" s="32">
        <f>$F177*M177</f>
        <v>0</v>
      </c>
      <c r="Q177" s="33">
        <f>N177*1.05</f>
        <v>0</v>
      </c>
      <c r="R177" s="33">
        <f>O177*1.05</f>
        <v>0</v>
      </c>
      <c r="S177" s="33">
        <f>P177*1.05</f>
        <v>0</v>
      </c>
      <c r="T177" s="32">
        <f>Q177*0.0341</f>
        <v>0</v>
      </c>
      <c r="U177" s="32">
        <f>R177*0.0341</f>
        <v>0</v>
      </c>
      <c r="V177" s="32">
        <f>S177*0.0341</f>
        <v>0</v>
      </c>
      <c r="W177" s="32">
        <f>Q177+T177</f>
        <v>0</v>
      </c>
      <c r="X177" s="32">
        <f>R177+U177</f>
        <v>0</v>
      </c>
      <c r="Y177" s="32">
        <f>S177+V177</f>
        <v>0</v>
      </c>
      <c r="Z177" s="32">
        <f>R177-S177</f>
        <v>0</v>
      </c>
      <c r="AA177" s="32">
        <f>Y177+Z177</f>
        <v>0</v>
      </c>
      <c r="AD177" s="29"/>
    </row>
    <row r="178" spans="11:30" x14ac:dyDescent="0.2">
      <c r="K178" s="32">
        <f>G178*$J178</f>
        <v>0</v>
      </c>
      <c r="L178" s="32">
        <f>H178*$J178</f>
        <v>0</v>
      </c>
      <c r="M178" s="32">
        <f>I178*$J178</f>
        <v>0</v>
      </c>
      <c r="N178" s="32">
        <f>$F178*K178</f>
        <v>0</v>
      </c>
      <c r="O178" s="32">
        <f>$F178*L178</f>
        <v>0</v>
      </c>
      <c r="P178" s="32">
        <f>$F178*M178</f>
        <v>0</v>
      </c>
      <c r="Q178" s="33">
        <f>N178*1.05</f>
        <v>0</v>
      </c>
      <c r="R178" s="33">
        <f>O178*1.05</f>
        <v>0</v>
      </c>
      <c r="S178" s="33">
        <f>P178*1.05</f>
        <v>0</v>
      </c>
      <c r="T178" s="32">
        <f>Q178*0.0341</f>
        <v>0</v>
      </c>
      <c r="U178" s="32">
        <f>R178*0.0341</f>
        <v>0</v>
      </c>
      <c r="V178" s="32">
        <f>S178*0.0341</f>
        <v>0</v>
      </c>
      <c r="W178" s="32">
        <f>Q178+T178</f>
        <v>0</v>
      </c>
      <c r="X178" s="32">
        <f>R178+U178</f>
        <v>0</v>
      </c>
      <c r="Y178" s="32">
        <f>S178+V178</f>
        <v>0</v>
      </c>
      <c r="Z178" s="32">
        <f>R178-S178</f>
        <v>0</v>
      </c>
      <c r="AA178" s="32">
        <f>Y178+Z178</f>
        <v>0</v>
      </c>
      <c r="AD178" s="29"/>
    </row>
    <row r="179" spans="11:30" x14ac:dyDescent="0.2">
      <c r="K179" s="32">
        <f>G179*$J179</f>
        <v>0</v>
      </c>
      <c r="L179" s="32">
        <f>H179*$J179</f>
        <v>0</v>
      </c>
      <c r="M179" s="32">
        <f>I179*$J179</f>
        <v>0</v>
      </c>
      <c r="N179" s="32">
        <f>$F179*K179</f>
        <v>0</v>
      </c>
      <c r="O179" s="32">
        <f>$F179*L179</f>
        <v>0</v>
      </c>
      <c r="P179" s="32">
        <f>$F179*M179</f>
        <v>0</v>
      </c>
      <c r="Q179" s="33">
        <f>N179*1.05</f>
        <v>0</v>
      </c>
      <c r="R179" s="33">
        <f>O179*1.05</f>
        <v>0</v>
      </c>
      <c r="S179" s="33">
        <f>P179*1.05</f>
        <v>0</v>
      </c>
      <c r="T179" s="32">
        <f>Q179*0.0341</f>
        <v>0</v>
      </c>
      <c r="U179" s="32">
        <f>R179*0.0341</f>
        <v>0</v>
      </c>
      <c r="V179" s="32">
        <f>S179*0.0341</f>
        <v>0</v>
      </c>
      <c r="W179" s="32">
        <f>Q179+T179</f>
        <v>0</v>
      </c>
      <c r="X179" s="32">
        <f>R179+U179</f>
        <v>0</v>
      </c>
      <c r="Y179" s="32">
        <f>S179+V179</f>
        <v>0</v>
      </c>
      <c r="Z179" s="32">
        <f>R179-S179</f>
        <v>0</v>
      </c>
      <c r="AA179" s="32">
        <f>Y179+Z179</f>
        <v>0</v>
      </c>
      <c r="AD179" s="29"/>
    </row>
    <row r="180" spans="11:30" x14ac:dyDescent="0.2">
      <c r="K180" s="32">
        <f>G180*$J180</f>
        <v>0</v>
      </c>
      <c r="L180" s="32">
        <f>H180*$J180</f>
        <v>0</v>
      </c>
      <c r="M180" s="32">
        <f>I180*$J180</f>
        <v>0</v>
      </c>
      <c r="N180" s="32">
        <f>$F180*K180</f>
        <v>0</v>
      </c>
      <c r="O180" s="32">
        <f>$F180*L180</f>
        <v>0</v>
      </c>
      <c r="P180" s="32">
        <f>$F180*M180</f>
        <v>0</v>
      </c>
      <c r="Q180" s="33">
        <f>N180*1.05</f>
        <v>0</v>
      </c>
      <c r="R180" s="33">
        <f>O180*1.05</f>
        <v>0</v>
      </c>
      <c r="S180" s="33">
        <f>P180*1.05</f>
        <v>0</v>
      </c>
      <c r="T180" s="32">
        <f>Q180*0.0341</f>
        <v>0</v>
      </c>
      <c r="U180" s="32">
        <f>R180*0.0341</f>
        <v>0</v>
      </c>
      <c r="V180" s="32">
        <f>S180*0.0341</f>
        <v>0</v>
      </c>
      <c r="W180" s="32">
        <f>Q180+T180</f>
        <v>0</v>
      </c>
      <c r="X180" s="32">
        <f>R180+U180</f>
        <v>0</v>
      </c>
      <c r="Y180" s="32">
        <f>S180+V180</f>
        <v>0</v>
      </c>
      <c r="Z180" s="32">
        <f>R180-S180</f>
        <v>0</v>
      </c>
      <c r="AA180" s="32">
        <f>Y180+Z180</f>
        <v>0</v>
      </c>
      <c r="AD180" s="29"/>
    </row>
    <row r="181" spans="11:30" x14ac:dyDescent="0.2">
      <c r="K181" s="32">
        <f>G181*$J181</f>
        <v>0</v>
      </c>
      <c r="L181" s="32">
        <f>H181*$J181</f>
        <v>0</v>
      </c>
      <c r="M181" s="32">
        <f>I181*$J181</f>
        <v>0</v>
      </c>
      <c r="N181" s="32">
        <f>$F181*K181</f>
        <v>0</v>
      </c>
      <c r="O181" s="32">
        <f>$F181*L181</f>
        <v>0</v>
      </c>
      <c r="P181" s="32">
        <f>$F181*M181</f>
        <v>0</v>
      </c>
      <c r="Q181" s="33">
        <f>N181*1.05</f>
        <v>0</v>
      </c>
      <c r="R181" s="33">
        <f>O181*1.05</f>
        <v>0</v>
      </c>
      <c r="S181" s="33">
        <f>P181*1.05</f>
        <v>0</v>
      </c>
      <c r="T181" s="32">
        <f>Q181*0.0341</f>
        <v>0</v>
      </c>
      <c r="U181" s="32">
        <f>R181*0.0341</f>
        <v>0</v>
      </c>
      <c r="V181" s="32">
        <f>S181*0.0341</f>
        <v>0</v>
      </c>
      <c r="W181" s="32">
        <f>Q181+T181</f>
        <v>0</v>
      </c>
      <c r="X181" s="32">
        <f>R181+U181</f>
        <v>0</v>
      </c>
      <c r="Y181" s="32">
        <f>S181+V181</f>
        <v>0</v>
      </c>
      <c r="Z181" s="32">
        <f>R181-S181</f>
        <v>0</v>
      </c>
      <c r="AA181" s="32">
        <f>Y181+Z181</f>
        <v>0</v>
      </c>
      <c r="AD181" s="29"/>
    </row>
    <row r="182" spans="11:30" x14ac:dyDescent="0.2">
      <c r="K182" s="32">
        <f>G182*$J182</f>
        <v>0</v>
      </c>
      <c r="L182" s="32">
        <f>H182*$J182</f>
        <v>0</v>
      </c>
      <c r="M182" s="32">
        <f>I182*$J182</f>
        <v>0</v>
      </c>
      <c r="N182" s="32">
        <f>$F182*K182</f>
        <v>0</v>
      </c>
      <c r="O182" s="32">
        <f>$F182*L182</f>
        <v>0</v>
      </c>
      <c r="P182" s="32">
        <f>$F182*M182</f>
        <v>0</v>
      </c>
      <c r="Q182" s="33">
        <f>N182*1.05</f>
        <v>0</v>
      </c>
      <c r="R182" s="33">
        <f>O182*1.05</f>
        <v>0</v>
      </c>
      <c r="S182" s="33">
        <f>P182*1.05</f>
        <v>0</v>
      </c>
      <c r="T182" s="32">
        <f>Q182*0.0341</f>
        <v>0</v>
      </c>
      <c r="U182" s="32">
        <f>R182*0.0341</f>
        <v>0</v>
      </c>
      <c r="V182" s="32">
        <f>S182*0.0341</f>
        <v>0</v>
      </c>
      <c r="W182" s="32">
        <f>Q182+T182</f>
        <v>0</v>
      </c>
      <c r="X182" s="32">
        <f>R182+U182</f>
        <v>0</v>
      </c>
      <c r="Y182" s="32">
        <f>S182+V182</f>
        <v>0</v>
      </c>
      <c r="Z182" s="32">
        <f>R182-S182</f>
        <v>0</v>
      </c>
      <c r="AA182" s="32">
        <f>Y182+Z182</f>
        <v>0</v>
      </c>
      <c r="AD182" s="29"/>
    </row>
    <row r="183" spans="11:30" x14ac:dyDescent="0.2">
      <c r="K183" s="32">
        <f>G183*$J183</f>
        <v>0</v>
      </c>
      <c r="L183" s="32">
        <f>H183*$J183</f>
        <v>0</v>
      </c>
      <c r="M183" s="32">
        <f>I183*$J183</f>
        <v>0</v>
      </c>
      <c r="N183" s="32">
        <f>$F183*K183</f>
        <v>0</v>
      </c>
      <c r="O183" s="32">
        <f>$F183*L183</f>
        <v>0</v>
      </c>
      <c r="P183" s="32">
        <f>$F183*M183</f>
        <v>0</v>
      </c>
      <c r="Q183" s="33">
        <f>N183*1.05</f>
        <v>0</v>
      </c>
      <c r="R183" s="33">
        <f>O183*1.05</f>
        <v>0</v>
      </c>
      <c r="S183" s="33">
        <f>P183*1.05</f>
        <v>0</v>
      </c>
      <c r="T183" s="32">
        <f>Q183*0.0341</f>
        <v>0</v>
      </c>
      <c r="U183" s="32">
        <f>R183*0.0341</f>
        <v>0</v>
      </c>
      <c r="V183" s="32">
        <f>S183*0.0341</f>
        <v>0</v>
      </c>
      <c r="W183" s="32">
        <f>Q183+T183</f>
        <v>0</v>
      </c>
      <c r="X183" s="32">
        <f>R183+U183</f>
        <v>0</v>
      </c>
      <c r="Y183" s="32">
        <f>S183+V183</f>
        <v>0</v>
      </c>
      <c r="Z183" s="32">
        <f>R183-S183</f>
        <v>0</v>
      </c>
      <c r="AA183" s="32">
        <f>Y183+Z183</f>
        <v>0</v>
      </c>
      <c r="AD183" s="29"/>
    </row>
    <row r="184" spans="11:30" x14ac:dyDescent="0.2">
      <c r="K184" s="32">
        <f>G184*$J184</f>
        <v>0</v>
      </c>
      <c r="L184" s="32">
        <f>H184*$J184</f>
        <v>0</v>
      </c>
      <c r="M184" s="32">
        <f>I184*$J184</f>
        <v>0</v>
      </c>
      <c r="N184" s="32">
        <f>$F184*K184</f>
        <v>0</v>
      </c>
      <c r="O184" s="32">
        <f>$F184*L184</f>
        <v>0</v>
      </c>
      <c r="P184" s="32">
        <f>$F184*M184</f>
        <v>0</v>
      </c>
      <c r="Q184" s="33">
        <f>N184*1.05</f>
        <v>0</v>
      </c>
      <c r="R184" s="33">
        <f>O184*1.05</f>
        <v>0</v>
      </c>
      <c r="S184" s="33">
        <f>P184*1.05</f>
        <v>0</v>
      </c>
      <c r="T184" s="32">
        <f>Q184*0.0341</f>
        <v>0</v>
      </c>
      <c r="U184" s="32">
        <f>R184*0.0341</f>
        <v>0</v>
      </c>
      <c r="V184" s="32">
        <f>S184*0.0341</f>
        <v>0</v>
      </c>
      <c r="W184" s="32">
        <f>Q184+T184</f>
        <v>0</v>
      </c>
      <c r="X184" s="32">
        <f>R184+U184</f>
        <v>0</v>
      </c>
      <c r="Y184" s="32">
        <f>S184+V184</f>
        <v>0</v>
      </c>
      <c r="Z184" s="32">
        <f>R184-S184</f>
        <v>0</v>
      </c>
      <c r="AA184" s="32">
        <f>Y184+Z184</f>
        <v>0</v>
      </c>
      <c r="AD184" s="29"/>
    </row>
    <row r="185" spans="11:30" x14ac:dyDescent="0.2">
      <c r="K185" s="32">
        <f>G185*$J185</f>
        <v>0</v>
      </c>
      <c r="L185" s="32">
        <f>H185*$J185</f>
        <v>0</v>
      </c>
      <c r="M185" s="32">
        <f>I185*$J185</f>
        <v>0</v>
      </c>
      <c r="N185" s="32">
        <f>$F185*K185</f>
        <v>0</v>
      </c>
      <c r="O185" s="32">
        <f>$F185*L185</f>
        <v>0</v>
      </c>
      <c r="P185" s="32">
        <f>$F185*M185</f>
        <v>0</v>
      </c>
      <c r="Q185" s="33">
        <f>N185*1.05</f>
        <v>0</v>
      </c>
      <c r="R185" s="33">
        <f>O185*1.05</f>
        <v>0</v>
      </c>
      <c r="S185" s="33">
        <f>P185*1.05</f>
        <v>0</v>
      </c>
      <c r="T185" s="32">
        <f>Q185*0.0341</f>
        <v>0</v>
      </c>
      <c r="U185" s="32">
        <f>R185*0.0341</f>
        <v>0</v>
      </c>
      <c r="V185" s="32">
        <f>S185*0.0341</f>
        <v>0</v>
      </c>
      <c r="W185" s="32">
        <f>Q185+T185</f>
        <v>0</v>
      </c>
      <c r="X185" s="32">
        <f>R185+U185</f>
        <v>0</v>
      </c>
      <c r="Y185" s="32">
        <f>S185+V185</f>
        <v>0</v>
      </c>
      <c r="Z185" s="32">
        <f>R185-S185</f>
        <v>0</v>
      </c>
      <c r="AA185" s="32">
        <f>Y185+Z185</f>
        <v>0</v>
      </c>
      <c r="AD185" s="29"/>
    </row>
    <row r="186" spans="11:30" x14ac:dyDescent="0.2">
      <c r="K186" s="32">
        <f>G186*$J186</f>
        <v>0</v>
      </c>
      <c r="L186" s="32">
        <f>H186*$J186</f>
        <v>0</v>
      </c>
      <c r="M186" s="32">
        <f>I186*$J186</f>
        <v>0</v>
      </c>
      <c r="N186" s="32">
        <f>$F186*K186</f>
        <v>0</v>
      </c>
      <c r="O186" s="32">
        <f>$F186*L186</f>
        <v>0</v>
      </c>
      <c r="P186" s="32">
        <f>$F186*M186</f>
        <v>0</v>
      </c>
      <c r="Q186" s="33">
        <f>N186*1.05</f>
        <v>0</v>
      </c>
      <c r="R186" s="33">
        <f>O186*1.05</f>
        <v>0</v>
      </c>
      <c r="S186" s="33">
        <f>P186*1.05</f>
        <v>0</v>
      </c>
      <c r="T186" s="32">
        <f>Q186*0.0341</f>
        <v>0</v>
      </c>
      <c r="U186" s="32">
        <f>R186*0.0341</f>
        <v>0</v>
      </c>
      <c r="V186" s="32">
        <f>S186*0.0341</f>
        <v>0</v>
      </c>
      <c r="W186" s="32">
        <f>Q186+T186</f>
        <v>0</v>
      </c>
      <c r="X186" s="32">
        <f>R186+U186</f>
        <v>0</v>
      </c>
      <c r="Y186" s="32">
        <f>S186+V186</f>
        <v>0</v>
      </c>
      <c r="Z186" s="32">
        <f>R186-S186</f>
        <v>0</v>
      </c>
      <c r="AA186" s="32">
        <f>Y186+Z186</f>
        <v>0</v>
      </c>
      <c r="AD186" s="29"/>
    </row>
    <row r="187" spans="11:30" x14ac:dyDescent="0.2">
      <c r="K187" s="32">
        <f>G187*$J187</f>
        <v>0</v>
      </c>
      <c r="L187" s="32">
        <f>H187*$J187</f>
        <v>0</v>
      </c>
      <c r="M187" s="32">
        <f>I187*$J187</f>
        <v>0</v>
      </c>
      <c r="N187" s="32">
        <f>$F187*K187</f>
        <v>0</v>
      </c>
      <c r="O187" s="32">
        <f>$F187*L187</f>
        <v>0</v>
      </c>
      <c r="P187" s="32">
        <f>$F187*M187</f>
        <v>0</v>
      </c>
      <c r="Q187" s="33">
        <f>N187*1.05</f>
        <v>0</v>
      </c>
      <c r="R187" s="33">
        <f>O187*1.05</f>
        <v>0</v>
      </c>
      <c r="S187" s="33">
        <f>P187*1.05</f>
        <v>0</v>
      </c>
      <c r="T187" s="32">
        <f>Q187*0.0341</f>
        <v>0</v>
      </c>
      <c r="U187" s="32">
        <f>R187*0.0341</f>
        <v>0</v>
      </c>
      <c r="V187" s="32">
        <f>S187*0.0341</f>
        <v>0</v>
      </c>
      <c r="W187" s="32">
        <f>Q187+T187</f>
        <v>0</v>
      </c>
      <c r="X187" s="32">
        <f>R187+U187</f>
        <v>0</v>
      </c>
      <c r="Y187" s="32">
        <f>S187+V187</f>
        <v>0</v>
      </c>
      <c r="Z187" s="32">
        <f>R187-S187</f>
        <v>0</v>
      </c>
      <c r="AA187" s="32">
        <f>Y187+Z187</f>
        <v>0</v>
      </c>
      <c r="AD187" s="29"/>
    </row>
    <row r="188" spans="11:30" x14ac:dyDescent="0.2">
      <c r="K188" s="32">
        <f>G188*$J188</f>
        <v>0</v>
      </c>
      <c r="L188" s="32">
        <f>H188*$J188</f>
        <v>0</v>
      </c>
      <c r="M188" s="32">
        <f>I188*$J188</f>
        <v>0</v>
      </c>
      <c r="N188" s="32">
        <f>$F188*K188</f>
        <v>0</v>
      </c>
      <c r="O188" s="32">
        <f>$F188*L188</f>
        <v>0</v>
      </c>
      <c r="P188" s="32">
        <f>$F188*M188</f>
        <v>0</v>
      </c>
      <c r="Q188" s="33">
        <f>N188*1.05</f>
        <v>0</v>
      </c>
      <c r="R188" s="33">
        <f>O188*1.05</f>
        <v>0</v>
      </c>
      <c r="S188" s="33">
        <f>P188*1.05</f>
        <v>0</v>
      </c>
      <c r="T188" s="32">
        <f>Q188*0.0341</f>
        <v>0</v>
      </c>
      <c r="U188" s="32">
        <f>R188*0.0341</f>
        <v>0</v>
      </c>
      <c r="V188" s="32">
        <f>S188*0.0341</f>
        <v>0</v>
      </c>
      <c r="W188" s="32">
        <f>Q188+T188</f>
        <v>0</v>
      </c>
      <c r="X188" s="32">
        <f>R188+U188</f>
        <v>0</v>
      </c>
      <c r="Y188" s="32">
        <f>S188+V188</f>
        <v>0</v>
      </c>
      <c r="Z188" s="32">
        <f>R188-S188</f>
        <v>0</v>
      </c>
      <c r="AA188" s="32">
        <f>Y188+Z188</f>
        <v>0</v>
      </c>
      <c r="AD188" s="29"/>
    </row>
    <row r="189" spans="11:30" x14ac:dyDescent="0.2">
      <c r="K189" s="32">
        <f>G189*$J189</f>
        <v>0</v>
      </c>
      <c r="L189" s="32">
        <f>H189*$J189</f>
        <v>0</v>
      </c>
      <c r="M189" s="32">
        <f>I189*$J189</f>
        <v>0</v>
      </c>
      <c r="N189" s="32">
        <f>$F189*K189</f>
        <v>0</v>
      </c>
      <c r="O189" s="32">
        <f>$F189*L189</f>
        <v>0</v>
      </c>
      <c r="P189" s="32">
        <f>$F189*M189</f>
        <v>0</v>
      </c>
      <c r="Q189" s="33">
        <f>N189*1.05</f>
        <v>0</v>
      </c>
      <c r="R189" s="33">
        <f>O189*1.05</f>
        <v>0</v>
      </c>
      <c r="S189" s="33">
        <f>P189*1.05</f>
        <v>0</v>
      </c>
      <c r="T189" s="32">
        <f>Q189*0.0341</f>
        <v>0</v>
      </c>
      <c r="U189" s="32">
        <f>R189*0.0341</f>
        <v>0</v>
      </c>
      <c r="V189" s="32">
        <f>S189*0.0341</f>
        <v>0</v>
      </c>
      <c r="W189" s="32">
        <f>Q189+T189</f>
        <v>0</v>
      </c>
      <c r="X189" s="32">
        <f>R189+U189</f>
        <v>0</v>
      </c>
      <c r="Y189" s="32">
        <f>S189+V189</f>
        <v>0</v>
      </c>
      <c r="Z189" s="32">
        <f>R189-S189</f>
        <v>0</v>
      </c>
      <c r="AA189" s="32">
        <f>Y189+Z189</f>
        <v>0</v>
      </c>
      <c r="AD189" s="29"/>
    </row>
    <row r="190" spans="11:30" x14ac:dyDescent="0.2">
      <c r="K190" s="32">
        <f>G190*$J190</f>
        <v>0</v>
      </c>
      <c r="L190" s="32">
        <f>H190*$J190</f>
        <v>0</v>
      </c>
      <c r="M190" s="32">
        <f>I190*$J190</f>
        <v>0</v>
      </c>
      <c r="N190" s="32">
        <f>$F190*K190</f>
        <v>0</v>
      </c>
      <c r="O190" s="32">
        <f>$F190*L190</f>
        <v>0</v>
      </c>
      <c r="P190" s="32">
        <f>$F190*M190</f>
        <v>0</v>
      </c>
      <c r="Q190" s="33">
        <f>N190*1.05</f>
        <v>0</v>
      </c>
      <c r="R190" s="33">
        <f>O190*1.05</f>
        <v>0</v>
      </c>
      <c r="S190" s="33">
        <f>P190*1.05</f>
        <v>0</v>
      </c>
      <c r="T190" s="32">
        <f>Q190*0.0341</f>
        <v>0</v>
      </c>
      <c r="U190" s="32">
        <f>R190*0.0341</f>
        <v>0</v>
      </c>
      <c r="V190" s="32">
        <f>S190*0.0341</f>
        <v>0</v>
      </c>
      <c r="W190" s="32">
        <f>Q190+T190</f>
        <v>0</v>
      </c>
      <c r="X190" s="32">
        <f>R190+U190</f>
        <v>0</v>
      </c>
      <c r="Y190" s="32">
        <f>S190+V190</f>
        <v>0</v>
      </c>
      <c r="Z190" s="32">
        <f>R190-S190</f>
        <v>0</v>
      </c>
      <c r="AA190" s="32">
        <f>Y190+Z190</f>
        <v>0</v>
      </c>
      <c r="AD190" s="29"/>
    </row>
    <row r="191" spans="11:30" x14ac:dyDescent="0.2">
      <c r="K191" s="32">
        <f>G191*$J191</f>
        <v>0</v>
      </c>
      <c r="L191" s="32">
        <f>H191*$J191</f>
        <v>0</v>
      </c>
      <c r="M191" s="32">
        <f>I191*$J191</f>
        <v>0</v>
      </c>
      <c r="N191" s="32">
        <f>$F191*K191</f>
        <v>0</v>
      </c>
      <c r="O191" s="32">
        <f>$F191*L191</f>
        <v>0</v>
      </c>
      <c r="P191" s="32">
        <f>$F191*M191</f>
        <v>0</v>
      </c>
      <c r="Q191" s="33">
        <f>N191*1.05</f>
        <v>0</v>
      </c>
      <c r="R191" s="33">
        <f>O191*1.05</f>
        <v>0</v>
      </c>
      <c r="S191" s="33">
        <f>P191*1.05</f>
        <v>0</v>
      </c>
      <c r="T191" s="32">
        <f>Q191*0.0341</f>
        <v>0</v>
      </c>
      <c r="U191" s="32">
        <f>R191*0.0341</f>
        <v>0</v>
      </c>
      <c r="V191" s="32">
        <f>S191*0.0341</f>
        <v>0</v>
      </c>
      <c r="W191" s="32">
        <f>Q191+T191</f>
        <v>0</v>
      </c>
      <c r="X191" s="32">
        <f>R191+U191</f>
        <v>0</v>
      </c>
      <c r="Y191" s="32">
        <f>S191+V191</f>
        <v>0</v>
      </c>
      <c r="Z191" s="32">
        <f>R191-S191</f>
        <v>0</v>
      </c>
      <c r="AA191" s="32">
        <f>Y191+Z191</f>
        <v>0</v>
      </c>
      <c r="AD191" s="29"/>
    </row>
    <row r="192" spans="11:30" x14ac:dyDescent="0.2">
      <c r="K192" s="32">
        <f>G192*$J192</f>
        <v>0</v>
      </c>
      <c r="L192" s="32">
        <f>H192*$J192</f>
        <v>0</v>
      </c>
      <c r="M192" s="32">
        <f>I192*$J192</f>
        <v>0</v>
      </c>
      <c r="N192" s="32">
        <f>$F192*K192</f>
        <v>0</v>
      </c>
      <c r="O192" s="32">
        <f>$F192*L192</f>
        <v>0</v>
      </c>
      <c r="P192" s="32">
        <f>$F192*M192</f>
        <v>0</v>
      </c>
      <c r="Q192" s="33">
        <f>N192*1.05</f>
        <v>0</v>
      </c>
      <c r="R192" s="33">
        <f>O192*1.05</f>
        <v>0</v>
      </c>
      <c r="S192" s="33">
        <f>P192*1.05</f>
        <v>0</v>
      </c>
      <c r="T192" s="32">
        <f>Q192*0.0341</f>
        <v>0</v>
      </c>
      <c r="U192" s="32">
        <f>R192*0.0341</f>
        <v>0</v>
      </c>
      <c r="V192" s="32">
        <f>S192*0.0341</f>
        <v>0</v>
      </c>
      <c r="W192" s="32">
        <f>Q192+T192</f>
        <v>0</v>
      </c>
      <c r="X192" s="32">
        <f>R192+U192</f>
        <v>0</v>
      </c>
      <c r="Y192" s="32">
        <f>S192+V192</f>
        <v>0</v>
      </c>
      <c r="Z192" s="32">
        <f>R192-S192</f>
        <v>0</v>
      </c>
      <c r="AA192" s="32">
        <f>Y192+Z192</f>
        <v>0</v>
      </c>
      <c r="AD192" s="29"/>
    </row>
    <row r="193" spans="11:30" x14ac:dyDescent="0.2">
      <c r="K193" s="32">
        <f>G193*$J193</f>
        <v>0</v>
      </c>
      <c r="L193" s="32">
        <f>H193*$J193</f>
        <v>0</v>
      </c>
      <c r="M193" s="32">
        <f>I193*$J193</f>
        <v>0</v>
      </c>
      <c r="N193" s="32">
        <f>$F193*K193</f>
        <v>0</v>
      </c>
      <c r="O193" s="32">
        <f>$F193*L193</f>
        <v>0</v>
      </c>
      <c r="P193" s="32">
        <f>$F193*M193</f>
        <v>0</v>
      </c>
      <c r="Q193" s="33">
        <f>N193*1.05</f>
        <v>0</v>
      </c>
      <c r="R193" s="33">
        <f>O193*1.05</f>
        <v>0</v>
      </c>
      <c r="S193" s="33">
        <f>P193*1.05</f>
        <v>0</v>
      </c>
      <c r="T193" s="32">
        <f>Q193*0.0341</f>
        <v>0</v>
      </c>
      <c r="U193" s="32">
        <f>R193*0.0341</f>
        <v>0</v>
      </c>
      <c r="V193" s="32">
        <f>S193*0.0341</f>
        <v>0</v>
      </c>
      <c r="W193" s="32">
        <f>Q193+T193</f>
        <v>0</v>
      </c>
      <c r="X193" s="32">
        <f>R193+U193</f>
        <v>0</v>
      </c>
      <c r="Y193" s="32">
        <f>S193+V193</f>
        <v>0</v>
      </c>
      <c r="Z193" s="32">
        <f>R193-S193</f>
        <v>0</v>
      </c>
      <c r="AA193" s="32">
        <f>Y193+Z193</f>
        <v>0</v>
      </c>
      <c r="AD193" s="29"/>
    </row>
    <row r="194" spans="11:30" x14ac:dyDescent="0.2">
      <c r="K194" s="32">
        <f>G194*$J194</f>
        <v>0</v>
      </c>
      <c r="L194" s="32">
        <f>H194*$J194</f>
        <v>0</v>
      </c>
      <c r="M194" s="32">
        <f>I194*$J194</f>
        <v>0</v>
      </c>
      <c r="N194" s="32">
        <f>$F194*K194</f>
        <v>0</v>
      </c>
      <c r="O194" s="32">
        <f>$F194*L194</f>
        <v>0</v>
      </c>
      <c r="P194" s="32">
        <f>$F194*M194</f>
        <v>0</v>
      </c>
      <c r="Q194" s="33">
        <f>N194*1.05</f>
        <v>0</v>
      </c>
      <c r="R194" s="33">
        <f>O194*1.05</f>
        <v>0</v>
      </c>
      <c r="S194" s="33">
        <f>P194*1.05</f>
        <v>0</v>
      </c>
      <c r="T194" s="32">
        <f>Q194*0.0341</f>
        <v>0</v>
      </c>
      <c r="U194" s="32">
        <f>R194*0.0341</f>
        <v>0</v>
      </c>
      <c r="V194" s="32">
        <f>S194*0.0341</f>
        <v>0</v>
      </c>
      <c r="W194" s="32">
        <f>Q194+T194</f>
        <v>0</v>
      </c>
      <c r="X194" s="32">
        <f>R194+U194</f>
        <v>0</v>
      </c>
      <c r="Y194" s="32">
        <f>S194+V194</f>
        <v>0</v>
      </c>
      <c r="Z194" s="32">
        <f>R194-S194</f>
        <v>0</v>
      </c>
      <c r="AA194" s="32">
        <f>Y194+Z194</f>
        <v>0</v>
      </c>
      <c r="AD194" s="29"/>
    </row>
    <row r="195" spans="11:30" x14ac:dyDescent="0.2">
      <c r="K195" s="32">
        <f>G195*$J195</f>
        <v>0</v>
      </c>
      <c r="L195" s="32">
        <f>H195*$J195</f>
        <v>0</v>
      </c>
      <c r="M195" s="32">
        <f>I195*$J195</f>
        <v>0</v>
      </c>
      <c r="N195" s="32">
        <f>$F195*K195</f>
        <v>0</v>
      </c>
      <c r="O195" s="32">
        <f>$F195*L195</f>
        <v>0</v>
      </c>
      <c r="P195" s="32">
        <f>$F195*M195</f>
        <v>0</v>
      </c>
      <c r="Q195" s="33">
        <f>N195*1.05</f>
        <v>0</v>
      </c>
      <c r="R195" s="33">
        <f>O195*1.05</f>
        <v>0</v>
      </c>
      <c r="S195" s="33">
        <f>P195*1.05</f>
        <v>0</v>
      </c>
      <c r="T195" s="32">
        <f>Q195*0.0341</f>
        <v>0</v>
      </c>
      <c r="U195" s="32">
        <f>R195*0.0341</f>
        <v>0</v>
      </c>
      <c r="V195" s="32">
        <f>S195*0.0341</f>
        <v>0</v>
      </c>
      <c r="W195" s="32">
        <f>Q195+T195</f>
        <v>0</v>
      </c>
      <c r="X195" s="32">
        <f>R195+U195</f>
        <v>0</v>
      </c>
      <c r="Y195" s="32">
        <f>S195+V195</f>
        <v>0</v>
      </c>
      <c r="Z195" s="32">
        <f>R195-S195</f>
        <v>0</v>
      </c>
      <c r="AA195" s="32">
        <f>Y195+Z195</f>
        <v>0</v>
      </c>
      <c r="AD195" s="29"/>
    </row>
    <row r="196" spans="11:30" x14ac:dyDescent="0.2">
      <c r="K196" s="32">
        <f>G196*$J196</f>
        <v>0</v>
      </c>
      <c r="L196" s="32">
        <f>H196*$J196</f>
        <v>0</v>
      </c>
      <c r="M196" s="32">
        <f>I196*$J196</f>
        <v>0</v>
      </c>
      <c r="N196" s="32">
        <f>$F196*K196</f>
        <v>0</v>
      </c>
      <c r="O196" s="32">
        <f>$F196*L196</f>
        <v>0</v>
      </c>
      <c r="P196" s="32">
        <f>$F196*M196</f>
        <v>0</v>
      </c>
      <c r="Q196" s="33">
        <f>N196*1.05</f>
        <v>0</v>
      </c>
      <c r="R196" s="33">
        <f>O196*1.05</f>
        <v>0</v>
      </c>
      <c r="S196" s="33">
        <f>P196*1.05</f>
        <v>0</v>
      </c>
      <c r="T196" s="32">
        <f>Q196*0.0341</f>
        <v>0</v>
      </c>
      <c r="U196" s="32">
        <f>R196*0.0341</f>
        <v>0</v>
      </c>
      <c r="V196" s="32">
        <f>S196*0.0341</f>
        <v>0</v>
      </c>
      <c r="W196" s="32">
        <f>Q196+T196</f>
        <v>0</v>
      </c>
      <c r="X196" s="32">
        <f>R196+U196</f>
        <v>0</v>
      </c>
      <c r="Y196" s="32">
        <f>S196+V196</f>
        <v>0</v>
      </c>
      <c r="Z196" s="32">
        <f>R196-S196</f>
        <v>0</v>
      </c>
      <c r="AA196" s="32">
        <f>Y196+Z196</f>
        <v>0</v>
      </c>
      <c r="AD196" s="29"/>
    </row>
    <row r="197" spans="11:30" x14ac:dyDescent="0.2">
      <c r="K197" s="32">
        <f>G197*$J197</f>
        <v>0</v>
      </c>
      <c r="L197" s="32">
        <f>H197*$J197</f>
        <v>0</v>
      </c>
      <c r="M197" s="32">
        <f>I197*$J197</f>
        <v>0</v>
      </c>
      <c r="N197" s="32">
        <f>$F197*K197</f>
        <v>0</v>
      </c>
      <c r="O197" s="32">
        <f>$F197*L197</f>
        <v>0</v>
      </c>
      <c r="P197" s="32">
        <f>$F197*M197</f>
        <v>0</v>
      </c>
      <c r="Q197" s="33">
        <f>N197*1.05</f>
        <v>0</v>
      </c>
      <c r="R197" s="33">
        <f>O197*1.05</f>
        <v>0</v>
      </c>
      <c r="S197" s="33">
        <f>P197*1.05</f>
        <v>0</v>
      </c>
      <c r="T197" s="32">
        <f>Q197*0.0341</f>
        <v>0</v>
      </c>
      <c r="U197" s="32">
        <f>R197*0.0341</f>
        <v>0</v>
      </c>
      <c r="V197" s="32">
        <f>S197*0.0341</f>
        <v>0</v>
      </c>
      <c r="W197" s="32">
        <f>Q197+T197</f>
        <v>0</v>
      </c>
      <c r="X197" s="32">
        <f>R197+U197</f>
        <v>0</v>
      </c>
      <c r="Y197" s="32">
        <f>S197+V197</f>
        <v>0</v>
      </c>
      <c r="Z197" s="32">
        <f>R197-S197</f>
        <v>0</v>
      </c>
      <c r="AA197" s="32">
        <f>Y197+Z197</f>
        <v>0</v>
      </c>
      <c r="AD197" s="29"/>
    </row>
    <row r="198" spans="11:30" x14ac:dyDescent="0.2">
      <c r="K198" s="32">
        <f>G198*$J198</f>
        <v>0</v>
      </c>
      <c r="L198" s="32">
        <f>H198*$J198</f>
        <v>0</v>
      </c>
      <c r="M198" s="32">
        <f>I198*$J198</f>
        <v>0</v>
      </c>
      <c r="N198" s="32">
        <f>$F198*K198</f>
        <v>0</v>
      </c>
      <c r="O198" s="32">
        <f>$F198*L198</f>
        <v>0</v>
      </c>
      <c r="P198" s="32">
        <f>$F198*M198</f>
        <v>0</v>
      </c>
      <c r="Q198" s="33">
        <f>N198*1.05</f>
        <v>0</v>
      </c>
      <c r="R198" s="33">
        <f>O198*1.05</f>
        <v>0</v>
      </c>
      <c r="S198" s="33">
        <f>P198*1.05</f>
        <v>0</v>
      </c>
      <c r="T198" s="32">
        <f>Q198*0.0341</f>
        <v>0</v>
      </c>
      <c r="U198" s="32">
        <f>R198*0.0341</f>
        <v>0</v>
      </c>
      <c r="V198" s="32">
        <f>S198*0.0341</f>
        <v>0</v>
      </c>
      <c r="W198" s="32">
        <f>Q198+T198</f>
        <v>0</v>
      </c>
      <c r="X198" s="32">
        <f>R198+U198</f>
        <v>0</v>
      </c>
      <c r="Y198" s="32">
        <f>S198+V198</f>
        <v>0</v>
      </c>
      <c r="Z198" s="32">
        <f>R198-S198</f>
        <v>0</v>
      </c>
      <c r="AA198" s="32">
        <f>Y198+Z198</f>
        <v>0</v>
      </c>
      <c r="AD198" s="29"/>
    </row>
    <row r="199" spans="11:30" x14ac:dyDescent="0.2">
      <c r="K199" s="32">
        <f>G199*$J199</f>
        <v>0</v>
      </c>
      <c r="L199" s="32">
        <f>H199*$J199</f>
        <v>0</v>
      </c>
      <c r="M199" s="32">
        <f>I199*$J199</f>
        <v>0</v>
      </c>
      <c r="N199" s="32">
        <f>$F199*K199</f>
        <v>0</v>
      </c>
      <c r="O199" s="32">
        <f>$F199*L199</f>
        <v>0</v>
      </c>
      <c r="P199" s="32">
        <f>$F199*M199</f>
        <v>0</v>
      </c>
      <c r="Q199" s="33">
        <f>N199*1.05</f>
        <v>0</v>
      </c>
      <c r="R199" s="33">
        <f>O199*1.05</f>
        <v>0</v>
      </c>
      <c r="S199" s="33">
        <f>P199*1.05</f>
        <v>0</v>
      </c>
      <c r="T199" s="32">
        <f>Q199*0.0341</f>
        <v>0</v>
      </c>
      <c r="U199" s="32">
        <f>R199*0.0341</f>
        <v>0</v>
      </c>
      <c r="V199" s="32">
        <f>S199*0.0341</f>
        <v>0</v>
      </c>
      <c r="W199" s="32">
        <f>Q199+T199</f>
        <v>0</v>
      </c>
      <c r="X199" s="32">
        <f>R199+U199</f>
        <v>0</v>
      </c>
      <c r="Y199" s="32">
        <f>S199+V199</f>
        <v>0</v>
      </c>
      <c r="Z199" s="32">
        <f>R199-S199</f>
        <v>0</v>
      </c>
      <c r="AA199" s="32">
        <f>Y199+Z199</f>
        <v>0</v>
      </c>
      <c r="AD199" s="29"/>
    </row>
    <row r="200" spans="11:30" x14ac:dyDescent="0.2">
      <c r="K200" s="32">
        <f>G200*$J200</f>
        <v>0</v>
      </c>
      <c r="L200" s="32">
        <f>H200*$J200</f>
        <v>0</v>
      </c>
      <c r="M200" s="32">
        <f>I200*$J200</f>
        <v>0</v>
      </c>
      <c r="N200" s="32">
        <f>$F200*K200</f>
        <v>0</v>
      </c>
      <c r="O200" s="32">
        <f>$F200*L200</f>
        <v>0</v>
      </c>
      <c r="P200" s="32">
        <f>$F200*M200</f>
        <v>0</v>
      </c>
      <c r="Q200" s="33">
        <f>N200*1.05</f>
        <v>0</v>
      </c>
      <c r="R200" s="33">
        <f>O200*1.05</f>
        <v>0</v>
      </c>
      <c r="S200" s="33">
        <f>P200*1.05</f>
        <v>0</v>
      </c>
      <c r="T200" s="32">
        <f>Q200*0.0341</f>
        <v>0</v>
      </c>
      <c r="U200" s="32">
        <f>R200*0.0341</f>
        <v>0</v>
      </c>
      <c r="V200" s="32">
        <f>S200*0.0341</f>
        <v>0</v>
      </c>
      <c r="W200" s="32">
        <f>Q200+T200</f>
        <v>0</v>
      </c>
      <c r="X200" s="32">
        <f>R200+U200</f>
        <v>0</v>
      </c>
      <c r="Y200" s="32">
        <f>S200+V200</f>
        <v>0</v>
      </c>
      <c r="Z200" s="32">
        <f>R200-S200</f>
        <v>0</v>
      </c>
      <c r="AA200" s="32">
        <f>Y200+Z200</f>
        <v>0</v>
      </c>
      <c r="AD200" s="29"/>
    </row>
    <row r="201" spans="11:30" x14ac:dyDescent="0.2">
      <c r="K201" s="32">
        <f>G201*$J201</f>
        <v>0</v>
      </c>
      <c r="L201" s="32">
        <f>H201*$J201</f>
        <v>0</v>
      </c>
      <c r="M201" s="32">
        <f>I201*$J201</f>
        <v>0</v>
      </c>
      <c r="N201" s="32">
        <f>$F201*K201</f>
        <v>0</v>
      </c>
      <c r="O201" s="32">
        <f>$F201*L201</f>
        <v>0</v>
      </c>
      <c r="P201" s="32">
        <f>$F201*M201</f>
        <v>0</v>
      </c>
      <c r="Q201" s="33">
        <f>N201*1.05</f>
        <v>0</v>
      </c>
      <c r="R201" s="33">
        <f>O201*1.05</f>
        <v>0</v>
      </c>
      <c r="S201" s="33">
        <f>P201*1.05</f>
        <v>0</v>
      </c>
      <c r="T201" s="32">
        <f>Q201*0.0341</f>
        <v>0</v>
      </c>
      <c r="U201" s="32">
        <f>R201*0.0341</f>
        <v>0</v>
      </c>
      <c r="V201" s="32">
        <f>S201*0.0341</f>
        <v>0</v>
      </c>
      <c r="W201" s="32">
        <f>Q201+T201</f>
        <v>0</v>
      </c>
      <c r="X201" s="32">
        <f>R201+U201</f>
        <v>0</v>
      </c>
      <c r="Y201" s="32">
        <f>S201+V201</f>
        <v>0</v>
      </c>
      <c r="Z201" s="32">
        <f>R201-S201</f>
        <v>0</v>
      </c>
      <c r="AA201" s="32">
        <f>Y201+Z201</f>
        <v>0</v>
      </c>
      <c r="AD201" s="29"/>
    </row>
    <row r="202" spans="11:30" x14ac:dyDescent="0.2">
      <c r="K202" s="32">
        <f>G202*$J202</f>
        <v>0</v>
      </c>
      <c r="L202" s="32">
        <f>H202*$J202</f>
        <v>0</v>
      </c>
      <c r="M202" s="32">
        <f>I202*$J202</f>
        <v>0</v>
      </c>
      <c r="N202" s="32">
        <f>$F202*K202</f>
        <v>0</v>
      </c>
      <c r="O202" s="32">
        <f>$F202*L202</f>
        <v>0</v>
      </c>
      <c r="P202" s="32">
        <f>$F202*M202</f>
        <v>0</v>
      </c>
      <c r="Q202" s="33">
        <f>N202*1.05</f>
        <v>0</v>
      </c>
      <c r="R202" s="33">
        <f>O202*1.05</f>
        <v>0</v>
      </c>
      <c r="S202" s="33">
        <f>P202*1.05</f>
        <v>0</v>
      </c>
      <c r="T202" s="32">
        <f>Q202*0.0341</f>
        <v>0</v>
      </c>
      <c r="U202" s="32">
        <f>R202*0.0341</f>
        <v>0</v>
      </c>
      <c r="V202" s="32">
        <f>S202*0.0341</f>
        <v>0</v>
      </c>
      <c r="W202" s="32">
        <f>Q202+T202</f>
        <v>0</v>
      </c>
      <c r="X202" s="32">
        <f>R202+U202</f>
        <v>0</v>
      </c>
      <c r="Y202" s="32">
        <f>S202+V202</f>
        <v>0</v>
      </c>
      <c r="Z202" s="32">
        <f>R202-S202</f>
        <v>0</v>
      </c>
      <c r="AA202" s="32">
        <f>Y202+Z202</f>
        <v>0</v>
      </c>
      <c r="AD202" s="29"/>
    </row>
    <row r="203" spans="11:30" x14ac:dyDescent="0.2">
      <c r="K203" s="32">
        <f>G203*$J203</f>
        <v>0</v>
      </c>
      <c r="L203" s="32">
        <f>H203*$J203</f>
        <v>0</v>
      </c>
      <c r="M203" s="32">
        <f>I203*$J203</f>
        <v>0</v>
      </c>
      <c r="N203" s="32">
        <f>$F203*K203</f>
        <v>0</v>
      </c>
      <c r="O203" s="32">
        <f>$F203*L203</f>
        <v>0</v>
      </c>
      <c r="P203" s="32">
        <f>$F203*M203</f>
        <v>0</v>
      </c>
      <c r="Q203" s="33">
        <f>N203*1.05</f>
        <v>0</v>
      </c>
      <c r="R203" s="33">
        <f>O203*1.05</f>
        <v>0</v>
      </c>
      <c r="S203" s="33">
        <f>P203*1.05</f>
        <v>0</v>
      </c>
      <c r="T203" s="32">
        <f>Q203*0.0341</f>
        <v>0</v>
      </c>
      <c r="U203" s="32">
        <f>R203*0.0341</f>
        <v>0</v>
      </c>
      <c r="V203" s="32">
        <f>S203*0.0341</f>
        <v>0</v>
      </c>
      <c r="W203" s="32">
        <f>Q203+T203</f>
        <v>0</v>
      </c>
      <c r="X203" s="32">
        <f>R203+U203</f>
        <v>0</v>
      </c>
      <c r="Y203" s="32">
        <f>S203+V203</f>
        <v>0</v>
      </c>
      <c r="Z203" s="32">
        <f>R203-S203</f>
        <v>0</v>
      </c>
      <c r="AA203" s="32">
        <f>Y203+Z203</f>
        <v>0</v>
      </c>
      <c r="AD203" s="29"/>
    </row>
    <row r="204" spans="11:30" x14ac:dyDescent="0.2">
      <c r="K204" s="32">
        <f>G204*$J204</f>
        <v>0</v>
      </c>
      <c r="L204" s="32">
        <f>H204*$J204</f>
        <v>0</v>
      </c>
      <c r="M204" s="32">
        <f>I204*$J204</f>
        <v>0</v>
      </c>
      <c r="N204" s="32">
        <f>$F204*K204</f>
        <v>0</v>
      </c>
      <c r="O204" s="32">
        <f>$F204*L204</f>
        <v>0</v>
      </c>
      <c r="P204" s="32">
        <f>$F204*M204</f>
        <v>0</v>
      </c>
      <c r="Q204" s="33">
        <f>N204*1.05</f>
        <v>0</v>
      </c>
      <c r="R204" s="33">
        <f>O204*1.05</f>
        <v>0</v>
      </c>
      <c r="S204" s="33">
        <f>P204*1.05</f>
        <v>0</v>
      </c>
      <c r="T204" s="32">
        <f>Q204*0.0341</f>
        <v>0</v>
      </c>
      <c r="U204" s="32">
        <f>R204*0.0341</f>
        <v>0</v>
      </c>
      <c r="V204" s="32">
        <f>S204*0.0341</f>
        <v>0</v>
      </c>
      <c r="W204" s="32">
        <f>Q204+T204</f>
        <v>0</v>
      </c>
      <c r="X204" s="32">
        <f>R204+U204</f>
        <v>0</v>
      </c>
      <c r="Y204" s="32">
        <f>S204+V204</f>
        <v>0</v>
      </c>
      <c r="Z204" s="32">
        <f>R204-S204</f>
        <v>0</v>
      </c>
      <c r="AA204" s="32">
        <f>Y204+Z204</f>
        <v>0</v>
      </c>
      <c r="AD204" s="29"/>
    </row>
    <row r="205" spans="11:30" x14ac:dyDescent="0.2">
      <c r="K205" s="32">
        <f>G205*$J205</f>
        <v>0</v>
      </c>
      <c r="L205" s="32">
        <f>H205*$J205</f>
        <v>0</v>
      </c>
      <c r="M205" s="32">
        <f>I205*$J205</f>
        <v>0</v>
      </c>
      <c r="N205" s="32">
        <f>$F205*K205</f>
        <v>0</v>
      </c>
      <c r="O205" s="32">
        <f>$F205*L205</f>
        <v>0</v>
      </c>
      <c r="P205" s="32">
        <f>$F205*M205</f>
        <v>0</v>
      </c>
      <c r="Q205" s="33">
        <f>N205*1.05</f>
        <v>0</v>
      </c>
      <c r="R205" s="33">
        <f>O205*1.05</f>
        <v>0</v>
      </c>
      <c r="S205" s="33">
        <f>P205*1.05</f>
        <v>0</v>
      </c>
      <c r="T205" s="32">
        <f>Q205*0.0341</f>
        <v>0</v>
      </c>
      <c r="U205" s="32">
        <f>R205*0.0341</f>
        <v>0</v>
      </c>
      <c r="V205" s="32">
        <f>S205*0.0341</f>
        <v>0</v>
      </c>
      <c r="W205" s="32">
        <f>Q205+T205</f>
        <v>0</v>
      </c>
      <c r="X205" s="32">
        <f>R205+U205</f>
        <v>0</v>
      </c>
      <c r="Y205" s="32">
        <f>S205+V205</f>
        <v>0</v>
      </c>
      <c r="Z205" s="32">
        <f>R205-S205</f>
        <v>0</v>
      </c>
      <c r="AA205" s="32">
        <f>Y205+Z205</f>
        <v>0</v>
      </c>
      <c r="AD205" s="29"/>
    </row>
    <row r="206" spans="11:30" x14ac:dyDescent="0.2">
      <c r="K206" s="32">
        <f>G206*$J206</f>
        <v>0</v>
      </c>
      <c r="L206" s="32">
        <f>H206*$J206</f>
        <v>0</v>
      </c>
      <c r="M206" s="32">
        <f>I206*$J206</f>
        <v>0</v>
      </c>
      <c r="N206" s="32">
        <f>$F206*K206</f>
        <v>0</v>
      </c>
      <c r="O206" s="32">
        <f>$F206*L206</f>
        <v>0</v>
      </c>
      <c r="P206" s="32">
        <f>$F206*M206</f>
        <v>0</v>
      </c>
      <c r="Q206" s="33">
        <f>N206*1.05</f>
        <v>0</v>
      </c>
      <c r="R206" s="33">
        <f>O206*1.05</f>
        <v>0</v>
      </c>
      <c r="S206" s="33">
        <f>P206*1.05</f>
        <v>0</v>
      </c>
      <c r="T206" s="32">
        <f>Q206*0.0341</f>
        <v>0</v>
      </c>
      <c r="U206" s="32">
        <f>R206*0.0341</f>
        <v>0</v>
      </c>
      <c r="V206" s="32">
        <f>S206*0.0341</f>
        <v>0</v>
      </c>
      <c r="W206" s="32">
        <f>Q206+T206</f>
        <v>0</v>
      </c>
      <c r="X206" s="32">
        <f>R206+U206</f>
        <v>0</v>
      </c>
      <c r="Y206" s="32">
        <f>S206+V206</f>
        <v>0</v>
      </c>
      <c r="Z206" s="32">
        <f>R206-S206</f>
        <v>0</v>
      </c>
      <c r="AA206" s="32">
        <f>Y206+Z206</f>
        <v>0</v>
      </c>
      <c r="AD206" s="29"/>
    </row>
    <row r="207" spans="11:30" x14ac:dyDescent="0.2">
      <c r="K207" s="32">
        <f>G207*$J207</f>
        <v>0</v>
      </c>
      <c r="L207" s="32">
        <f>H207*$J207</f>
        <v>0</v>
      </c>
      <c r="M207" s="32">
        <f>I207*$J207</f>
        <v>0</v>
      </c>
      <c r="N207" s="32">
        <f>$F207*K207</f>
        <v>0</v>
      </c>
      <c r="O207" s="32">
        <f>$F207*L207</f>
        <v>0</v>
      </c>
      <c r="P207" s="32">
        <f>$F207*M207</f>
        <v>0</v>
      </c>
      <c r="Q207" s="33">
        <f>N207*1.05</f>
        <v>0</v>
      </c>
      <c r="R207" s="33">
        <f>O207*1.05</f>
        <v>0</v>
      </c>
      <c r="S207" s="33">
        <f>P207*1.05</f>
        <v>0</v>
      </c>
      <c r="T207" s="32">
        <f>Q207*0.0341</f>
        <v>0</v>
      </c>
      <c r="U207" s="32">
        <f>R207*0.0341</f>
        <v>0</v>
      </c>
      <c r="V207" s="32">
        <f>S207*0.0341</f>
        <v>0</v>
      </c>
      <c r="W207" s="32">
        <f>Q207+T207</f>
        <v>0</v>
      </c>
      <c r="X207" s="32">
        <f>R207+U207</f>
        <v>0</v>
      </c>
      <c r="Y207" s="32">
        <f>S207+V207</f>
        <v>0</v>
      </c>
      <c r="Z207" s="32">
        <f>R207-S207</f>
        <v>0</v>
      </c>
      <c r="AA207" s="32">
        <f>Y207+Z207</f>
        <v>0</v>
      </c>
      <c r="AD207" s="29"/>
    </row>
    <row r="208" spans="11:30" x14ac:dyDescent="0.2">
      <c r="K208" s="32">
        <f>G208*$J208</f>
        <v>0</v>
      </c>
      <c r="L208" s="32">
        <f>H208*$J208</f>
        <v>0</v>
      </c>
      <c r="M208" s="32">
        <f>I208*$J208</f>
        <v>0</v>
      </c>
      <c r="N208" s="32">
        <f>$F208*K208</f>
        <v>0</v>
      </c>
      <c r="O208" s="32">
        <f>$F208*L208</f>
        <v>0</v>
      </c>
      <c r="P208" s="32">
        <f>$F208*M208</f>
        <v>0</v>
      </c>
      <c r="Q208" s="33">
        <f>N208*1.05</f>
        <v>0</v>
      </c>
      <c r="R208" s="33">
        <f>O208*1.05</f>
        <v>0</v>
      </c>
      <c r="S208" s="33">
        <f>P208*1.05</f>
        <v>0</v>
      </c>
      <c r="T208" s="32">
        <f>Q208*0.0341</f>
        <v>0</v>
      </c>
      <c r="U208" s="32">
        <f>R208*0.0341</f>
        <v>0</v>
      </c>
      <c r="V208" s="32">
        <f>S208*0.0341</f>
        <v>0</v>
      </c>
      <c r="W208" s="32">
        <f>Q208+T208</f>
        <v>0</v>
      </c>
      <c r="X208" s="32">
        <f>R208+U208</f>
        <v>0</v>
      </c>
      <c r="Y208" s="32">
        <f>S208+V208</f>
        <v>0</v>
      </c>
      <c r="Z208" s="32">
        <f>R208-S208</f>
        <v>0</v>
      </c>
      <c r="AA208" s="32">
        <f>Y208+Z208</f>
        <v>0</v>
      </c>
      <c r="AD208" s="29"/>
    </row>
    <row r="209" spans="11:30" x14ac:dyDescent="0.2">
      <c r="K209" s="32">
        <f>G209*$J209</f>
        <v>0</v>
      </c>
      <c r="L209" s="32">
        <f>H209*$J209</f>
        <v>0</v>
      </c>
      <c r="M209" s="32">
        <f>I209*$J209</f>
        <v>0</v>
      </c>
      <c r="N209" s="32">
        <f>$F209*K209</f>
        <v>0</v>
      </c>
      <c r="O209" s="32">
        <f>$F209*L209</f>
        <v>0</v>
      </c>
      <c r="P209" s="32">
        <f>$F209*M209</f>
        <v>0</v>
      </c>
      <c r="Q209" s="33">
        <f>N209*1.05</f>
        <v>0</v>
      </c>
      <c r="R209" s="33">
        <f>O209*1.05</f>
        <v>0</v>
      </c>
      <c r="S209" s="33">
        <f>P209*1.05</f>
        <v>0</v>
      </c>
      <c r="T209" s="32">
        <f>Q209*0.0341</f>
        <v>0</v>
      </c>
      <c r="U209" s="32">
        <f>R209*0.0341</f>
        <v>0</v>
      </c>
      <c r="V209" s="32">
        <f>S209*0.0341</f>
        <v>0</v>
      </c>
      <c r="W209" s="32">
        <f>Q209+T209</f>
        <v>0</v>
      </c>
      <c r="X209" s="32">
        <f>R209+U209</f>
        <v>0</v>
      </c>
      <c r="Y209" s="32">
        <f>S209+V209</f>
        <v>0</v>
      </c>
      <c r="Z209" s="32">
        <f>R209-S209</f>
        <v>0</v>
      </c>
      <c r="AA209" s="32">
        <f>Y209+Z209</f>
        <v>0</v>
      </c>
      <c r="AD209" s="29"/>
    </row>
    <row r="210" spans="11:30" x14ac:dyDescent="0.2">
      <c r="K210" s="32">
        <f>G210*$J210</f>
        <v>0</v>
      </c>
      <c r="L210" s="32">
        <f>H210*$J210</f>
        <v>0</v>
      </c>
      <c r="M210" s="32">
        <f>I210*$J210</f>
        <v>0</v>
      </c>
      <c r="N210" s="32">
        <f>$F210*K210</f>
        <v>0</v>
      </c>
      <c r="O210" s="32">
        <f>$F210*L210</f>
        <v>0</v>
      </c>
      <c r="P210" s="32">
        <f>$F210*M210</f>
        <v>0</v>
      </c>
      <c r="Q210" s="33">
        <f>N210*1.05</f>
        <v>0</v>
      </c>
      <c r="R210" s="33">
        <f>O210*1.05</f>
        <v>0</v>
      </c>
      <c r="S210" s="33">
        <f>P210*1.05</f>
        <v>0</v>
      </c>
      <c r="T210" s="32">
        <f>Q210*0.0341</f>
        <v>0</v>
      </c>
      <c r="U210" s="32">
        <f>R210*0.0341</f>
        <v>0</v>
      </c>
      <c r="V210" s="32">
        <f>S210*0.0341</f>
        <v>0</v>
      </c>
      <c r="W210" s="32">
        <f>Q210+T210</f>
        <v>0</v>
      </c>
      <c r="X210" s="32">
        <f>R210+U210</f>
        <v>0</v>
      </c>
      <c r="Y210" s="32">
        <f>S210+V210</f>
        <v>0</v>
      </c>
      <c r="Z210" s="32">
        <f>R210-S210</f>
        <v>0</v>
      </c>
      <c r="AA210" s="32">
        <f>Y210+Z210</f>
        <v>0</v>
      </c>
      <c r="AD210" s="29"/>
    </row>
    <row r="211" spans="11:30" x14ac:dyDescent="0.2">
      <c r="K211" s="32">
        <f>G211*$J211</f>
        <v>0</v>
      </c>
      <c r="L211" s="32">
        <f>H211*$J211</f>
        <v>0</v>
      </c>
      <c r="M211" s="32">
        <f>I211*$J211</f>
        <v>0</v>
      </c>
      <c r="N211" s="32">
        <f>$F211*K211</f>
        <v>0</v>
      </c>
      <c r="O211" s="32">
        <f>$F211*L211</f>
        <v>0</v>
      </c>
      <c r="P211" s="32">
        <f>$F211*M211</f>
        <v>0</v>
      </c>
      <c r="Q211" s="33">
        <f>N211*1.05</f>
        <v>0</v>
      </c>
      <c r="R211" s="33">
        <f>O211*1.05</f>
        <v>0</v>
      </c>
      <c r="S211" s="33">
        <f>P211*1.05</f>
        <v>0</v>
      </c>
      <c r="T211" s="32">
        <f>Q211*0.0341</f>
        <v>0</v>
      </c>
      <c r="U211" s="32">
        <f>R211*0.0341</f>
        <v>0</v>
      </c>
      <c r="V211" s="32">
        <f>S211*0.0341</f>
        <v>0</v>
      </c>
      <c r="W211" s="32">
        <f>Q211+T211</f>
        <v>0</v>
      </c>
      <c r="X211" s="32">
        <f>R211+U211</f>
        <v>0</v>
      </c>
      <c r="Y211" s="32">
        <f>S211+V211</f>
        <v>0</v>
      </c>
      <c r="Z211" s="32">
        <f>R211-S211</f>
        <v>0</v>
      </c>
      <c r="AA211" s="32">
        <f>Y211+Z211</f>
        <v>0</v>
      </c>
      <c r="AD211" s="29"/>
    </row>
    <row r="212" spans="11:30" x14ac:dyDescent="0.2">
      <c r="K212" s="32">
        <f>G212*$J212</f>
        <v>0</v>
      </c>
      <c r="L212" s="32">
        <f>H212*$J212</f>
        <v>0</v>
      </c>
      <c r="M212" s="32">
        <f>I212*$J212</f>
        <v>0</v>
      </c>
      <c r="N212" s="32">
        <f>$F212*K212</f>
        <v>0</v>
      </c>
      <c r="O212" s="32">
        <f>$F212*L212</f>
        <v>0</v>
      </c>
      <c r="P212" s="32">
        <f>$F212*M212</f>
        <v>0</v>
      </c>
      <c r="Q212" s="33">
        <f>N212*1.05</f>
        <v>0</v>
      </c>
      <c r="R212" s="33">
        <f>O212*1.05</f>
        <v>0</v>
      </c>
      <c r="S212" s="33">
        <f>P212*1.05</f>
        <v>0</v>
      </c>
      <c r="T212" s="32">
        <f>Q212*0.0341</f>
        <v>0</v>
      </c>
      <c r="U212" s="32">
        <f>R212*0.0341</f>
        <v>0</v>
      </c>
      <c r="V212" s="32">
        <f>S212*0.0341</f>
        <v>0</v>
      </c>
      <c r="W212" s="32">
        <f>Q212+T212</f>
        <v>0</v>
      </c>
      <c r="X212" s="32">
        <f>R212+U212</f>
        <v>0</v>
      </c>
      <c r="Y212" s="32">
        <f>S212+V212</f>
        <v>0</v>
      </c>
      <c r="Z212" s="32">
        <f>R212-S212</f>
        <v>0</v>
      </c>
      <c r="AA212" s="32">
        <f>Y212+Z212</f>
        <v>0</v>
      </c>
      <c r="AD212" s="29"/>
    </row>
    <row r="213" spans="11:30" x14ac:dyDescent="0.2">
      <c r="K213" s="32">
        <f>G213*$J213</f>
        <v>0</v>
      </c>
      <c r="L213" s="32">
        <f>H213*$J213</f>
        <v>0</v>
      </c>
      <c r="M213" s="32">
        <f>I213*$J213</f>
        <v>0</v>
      </c>
      <c r="N213" s="32">
        <f>$F213*K213</f>
        <v>0</v>
      </c>
      <c r="O213" s="32">
        <f>$F213*L213</f>
        <v>0</v>
      </c>
      <c r="P213" s="32">
        <f>$F213*M213</f>
        <v>0</v>
      </c>
      <c r="Q213" s="33">
        <f>N213*1.05</f>
        <v>0</v>
      </c>
      <c r="R213" s="33">
        <f>O213*1.05</f>
        <v>0</v>
      </c>
      <c r="S213" s="33">
        <f>P213*1.05</f>
        <v>0</v>
      </c>
      <c r="T213" s="32">
        <f>Q213*0.0341</f>
        <v>0</v>
      </c>
      <c r="U213" s="32">
        <f>R213*0.0341</f>
        <v>0</v>
      </c>
      <c r="V213" s="32">
        <f>S213*0.0341</f>
        <v>0</v>
      </c>
      <c r="W213" s="32">
        <f>Q213+T213</f>
        <v>0</v>
      </c>
      <c r="X213" s="32">
        <f>R213+U213</f>
        <v>0</v>
      </c>
      <c r="Y213" s="32">
        <f>S213+V213</f>
        <v>0</v>
      </c>
      <c r="Z213" s="32">
        <f>R213-S213</f>
        <v>0</v>
      </c>
      <c r="AA213" s="32">
        <f>Y213+Z213</f>
        <v>0</v>
      </c>
      <c r="AD213" s="29"/>
    </row>
    <row r="214" spans="11:30" x14ac:dyDescent="0.2">
      <c r="K214" s="32">
        <f>G214*$J214</f>
        <v>0</v>
      </c>
      <c r="L214" s="32">
        <f>H214*$J214</f>
        <v>0</v>
      </c>
      <c r="M214" s="32">
        <f>I214*$J214</f>
        <v>0</v>
      </c>
      <c r="N214" s="32">
        <f>$F214*K214</f>
        <v>0</v>
      </c>
      <c r="O214" s="32">
        <f>$F214*L214</f>
        <v>0</v>
      </c>
      <c r="P214" s="32">
        <f>$F214*M214</f>
        <v>0</v>
      </c>
      <c r="Q214" s="33">
        <f>N214*1.05</f>
        <v>0</v>
      </c>
      <c r="R214" s="33">
        <f>O214*1.05</f>
        <v>0</v>
      </c>
      <c r="S214" s="33">
        <f>P214*1.05</f>
        <v>0</v>
      </c>
      <c r="T214" s="32">
        <f>Q214*0.0341</f>
        <v>0</v>
      </c>
      <c r="U214" s="32">
        <f>R214*0.0341</f>
        <v>0</v>
      </c>
      <c r="V214" s="32">
        <f>S214*0.0341</f>
        <v>0</v>
      </c>
      <c r="W214" s="32">
        <f>Q214+T214</f>
        <v>0</v>
      </c>
      <c r="X214" s="32">
        <f>R214+U214</f>
        <v>0</v>
      </c>
      <c r="Y214" s="32">
        <f>S214+V214</f>
        <v>0</v>
      </c>
      <c r="Z214" s="32">
        <f>R214-S214</f>
        <v>0</v>
      </c>
      <c r="AA214" s="32">
        <f>Y214+Z214</f>
        <v>0</v>
      </c>
      <c r="AD214" s="29"/>
    </row>
    <row r="215" spans="11:30" x14ac:dyDescent="0.2">
      <c r="K215" s="32">
        <f>G215*$J215</f>
        <v>0</v>
      </c>
      <c r="L215" s="32">
        <f>H215*$J215</f>
        <v>0</v>
      </c>
      <c r="M215" s="32">
        <f>I215*$J215</f>
        <v>0</v>
      </c>
      <c r="N215" s="32">
        <f>$F215*K215</f>
        <v>0</v>
      </c>
      <c r="O215" s="32">
        <f>$F215*L215</f>
        <v>0</v>
      </c>
      <c r="P215" s="32">
        <f>$F215*M215</f>
        <v>0</v>
      </c>
      <c r="Q215" s="33">
        <f>N215*1.05</f>
        <v>0</v>
      </c>
      <c r="R215" s="33">
        <f>O215*1.05</f>
        <v>0</v>
      </c>
      <c r="S215" s="33">
        <f>P215*1.05</f>
        <v>0</v>
      </c>
      <c r="T215" s="32">
        <f>Q215*0.0341</f>
        <v>0</v>
      </c>
      <c r="U215" s="32">
        <f>R215*0.0341</f>
        <v>0</v>
      </c>
      <c r="V215" s="32">
        <f>S215*0.0341</f>
        <v>0</v>
      </c>
      <c r="W215" s="32">
        <f>Q215+T215</f>
        <v>0</v>
      </c>
      <c r="X215" s="32">
        <f>R215+U215</f>
        <v>0</v>
      </c>
      <c r="Y215" s="32">
        <f>S215+V215</f>
        <v>0</v>
      </c>
      <c r="Z215" s="32">
        <f>R215-S215</f>
        <v>0</v>
      </c>
      <c r="AA215" s="32">
        <f>Y215+Z215</f>
        <v>0</v>
      </c>
      <c r="AD215" s="29"/>
    </row>
    <row r="216" spans="11:30" x14ac:dyDescent="0.2">
      <c r="K216" s="32">
        <f>G216*$J216</f>
        <v>0</v>
      </c>
      <c r="L216" s="32">
        <f>H216*$J216</f>
        <v>0</v>
      </c>
      <c r="M216" s="32">
        <f>I216*$J216</f>
        <v>0</v>
      </c>
      <c r="N216" s="32">
        <f>$F216*K216</f>
        <v>0</v>
      </c>
      <c r="O216" s="32">
        <f>$F216*L216</f>
        <v>0</v>
      </c>
      <c r="P216" s="32">
        <f>$F216*M216</f>
        <v>0</v>
      </c>
      <c r="Q216" s="33">
        <f>N216*1.05</f>
        <v>0</v>
      </c>
      <c r="R216" s="33">
        <f>O216*1.05</f>
        <v>0</v>
      </c>
      <c r="S216" s="33">
        <f>P216*1.05</f>
        <v>0</v>
      </c>
      <c r="T216" s="32">
        <f>Q216*0.0341</f>
        <v>0</v>
      </c>
      <c r="U216" s="32">
        <f>R216*0.0341</f>
        <v>0</v>
      </c>
      <c r="V216" s="32">
        <f>S216*0.0341</f>
        <v>0</v>
      </c>
      <c r="W216" s="32">
        <f>Q216+T216</f>
        <v>0</v>
      </c>
      <c r="X216" s="32">
        <f>R216+U216</f>
        <v>0</v>
      </c>
      <c r="Y216" s="32">
        <f>S216+V216</f>
        <v>0</v>
      </c>
      <c r="Z216" s="32">
        <f>R216-S216</f>
        <v>0</v>
      </c>
      <c r="AA216" s="32">
        <f>Y216+Z216</f>
        <v>0</v>
      </c>
      <c r="AD216" s="29"/>
    </row>
    <row r="217" spans="11:30" x14ac:dyDescent="0.2">
      <c r="K217" s="32">
        <f>G217*$J217</f>
        <v>0</v>
      </c>
      <c r="L217" s="32">
        <f>H217*$J217</f>
        <v>0</v>
      </c>
      <c r="M217" s="32">
        <f>I217*$J217</f>
        <v>0</v>
      </c>
      <c r="N217" s="32">
        <f>$F217*K217</f>
        <v>0</v>
      </c>
      <c r="O217" s="32">
        <f>$F217*L217</f>
        <v>0</v>
      </c>
      <c r="P217" s="32">
        <f>$F217*M217</f>
        <v>0</v>
      </c>
      <c r="Q217" s="33">
        <f>N217*1.05</f>
        <v>0</v>
      </c>
      <c r="R217" s="33">
        <f>O217*1.05</f>
        <v>0</v>
      </c>
      <c r="S217" s="33">
        <f>P217*1.05</f>
        <v>0</v>
      </c>
      <c r="T217" s="32">
        <f>Q217*0.0341</f>
        <v>0</v>
      </c>
      <c r="U217" s="32">
        <f>R217*0.0341</f>
        <v>0</v>
      </c>
      <c r="V217" s="32">
        <f>S217*0.0341</f>
        <v>0</v>
      </c>
      <c r="W217" s="32">
        <f>Q217+T217</f>
        <v>0</v>
      </c>
      <c r="X217" s="32">
        <f>R217+U217</f>
        <v>0</v>
      </c>
      <c r="Y217" s="32">
        <f>S217+V217</f>
        <v>0</v>
      </c>
      <c r="Z217" s="32">
        <f>R217-S217</f>
        <v>0</v>
      </c>
      <c r="AA217" s="32">
        <f>Y217+Z217</f>
        <v>0</v>
      </c>
      <c r="AD217" s="29"/>
    </row>
    <row r="218" spans="11:30" x14ac:dyDescent="0.2">
      <c r="K218" s="32">
        <f>G218*$J218</f>
        <v>0</v>
      </c>
      <c r="L218" s="32">
        <f>H218*$J218</f>
        <v>0</v>
      </c>
      <c r="M218" s="32">
        <f>I218*$J218</f>
        <v>0</v>
      </c>
      <c r="N218" s="32">
        <f>$F218*K218</f>
        <v>0</v>
      </c>
      <c r="O218" s="32">
        <f>$F218*L218</f>
        <v>0</v>
      </c>
      <c r="P218" s="32">
        <f>$F218*M218</f>
        <v>0</v>
      </c>
      <c r="Q218" s="33">
        <f>N218*1.05</f>
        <v>0</v>
      </c>
      <c r="R218" s="33">
        <f>O218*1.05</f>
        <v>0</v>
      </c>
      <c r="S218" s="33">
        <f>P218*1.05</f>
        <v>0</v>
      </c>
      <c r="T218" s="32">
        <f>Q218*0.0341</f>
        <v>0</v>
      </c>
      <c r="U218" s="32">
        <f>R218*0.0341</f>
        <v>0</v>
      </c>
      <c r="V218" s="32">
        <f>S218*0.0341</f>
        <v>0</v>
      </c>
      <c r="W218" s="32">
        <f>Q218+T218</f>
        <v>0</v>
      </c>
      <c r="X218" s="32">
        <f>R218+U218</f>
        <v>0</v>
      </c>
      <c r="Y218" s="32">
        <f>S218+V218</f>
        <v>0</v>
      </c>
      <c r="Z218" s="32">
        <f>R218-S218</f>
        <v>0</v>
      </c>
      <c r="AA218" s="32">
        <f>Y218+Z218</f>
        <v>0</v>
      </c>
      <c r="AD218" s="29"/>
    </row>
    <row r="219" spans="11:30" x14ac:dyDescent="0.2">
      <c r="K219" s="32">
        <f>G219*$J219</f>
        <v>0</v>
      </c>
      <c r="L219" s="32">
        <f>H219*$J219</f>
        <v>0</v>
      </c>
      <c r="M219" s="32">
        <f>I219*$J219</f>
        <v>0</v>
      </c>
      <c r="N219" s="32">
        <f>$F219*K219</f>
        <v>0</v>
      </c>
      <c r="O219" s="32">
        <f>$F219*L219</f>
        <v>0</v>
      </c>
      <c r="P219" s="32">
        <f>$F219*M219</f>
        <v>0</v>
      </c>
      <c r="Q219" s="33">
        <f>N219*1.05</f>
        <v>0</v>
      </c>
      <c r="R219" s="33">
        <f>O219*1.05</f>
        <v>0</v>
      </c>
      <c r="S219" s="33">
        <f>P219*1.05</f>
        <v>0</v>
      </c>
      <c r="T219" s="32">
        <f>Q219*0.0341</f>
        <v>0</v>
      </c>
      <c r="U219" s="32">
        <f>R219*0.0341</f>
        <v>0</v>
      </c>
      <c r="V219" s="32">
        <f>S219*0.0341</f>
        <v>0</v>
      </c>
      <c r="W219" s="32">
        <f>Q219+T219</f>
        <v>0</v>
      </c>
      <c r="X219" s="32">
        <f>R219+U219</f>
        <v>0</v>
      </c>
      <c r="Y219" s="32">
        <f>S219+V219</f>
        <v>0</v>
      </c>
      <c r="Z219" s="32">
        <f>R219-S219</f>
        <v>0</v>
      </c>
      <c r="AA219" s="32">
        <f>Y219+Z219</f>
        <v>0</v>
      </c>
      <c r="AD219" s="29"/>
    </row>
    <row r="220" spans="11:30" x14ac:dyDescent="0.2">
      <c r="K220" s="32">
        <f>G220*$J220</f>
        <v>0</v>
      </c>
      <c r="L220" s="32">
        <f>H220*$J220</f>
        <v>0</v>
      </c>
      <c r="M220" s="32">
        <f>I220*$J220</f>
        <v>0</v>
      </c>
      <c r="N220" s="32">
        <f>$F220*K220</f>
        <v>0</v>
      </c>
      <c r="O220" s="32">
        <f>$F220*L220</f>
        <v>0</v>
      </c>
      <c r="P220" s="32">
        <f>$F220*M220</f>
        <v>0</v>
      </c>
      <c r="Q220" s="33">
        <f>N220*1.05</f>
        <v>0</v>
      </c>
      <c r="R220" s="33">
        <f>O220*1.05</f>
        <v>0</v>
      </c>
      <c r="S220" s="33">
        <f>P220*1.05</f>
        <v>0</v>
      </c>
      <c r="T220" s="32">
        <f>Q220*0.0341</f>
        <v>0</v>
      </c>
      <c r="U220" s="32">
        <f>R220*0.0341</f>
        <v>0</v>
      </c>
      <c r="V220" s="32">
        <f>S220*0.0341</f>
        <v>0</v>
      </c>
      <c r="W220" s="32">
        <f>Q220+T220</f>
        <v>0</v>
      </c>
      <c r="X220" s="32">
        <f>R220+U220</f>
        <v>0</v>
      </c>
      <c r="Y220" s="32">
        <f>S220+V220</f>
        <v>0</v>
      </c>
      <c r="Z220" s="32">
        <f>R220-S220</f>
        <v>0</v>
      </c>
      <c r="AA220" s="32">
        <f>Y220+Z220</f>
        <v>0</v>
      </c>
      <c r="AD220" s="29"/>
    </row>
    <row r="221" spans="11:30" x14ac:dyDescent="0.2">
      <c r="K221" s="32">
        <f>G221*$J221</f>
        <v>0</v>
      </c>
      <c r="L221" s="32">
        <f>H221*$J221</f>
        <v>0</v>
      </c>
      <c r="M221" s="32">
        <f>I221*$J221</f>
        <v>0</v>
      </c>
      <c r="N221" s="32">
        <f>$F221*K221</f>
        <v>0</v>
      </c>
      <c r="O221" s="32">
        <f>$F221*L221</f>
        <v>0</v>
      </c>
      <c r="P221" s="32">
        <f>$F221*M221</f>
        <v>0</v>
      </c>
      <c r="Q221" s="33">
        <f>N221*1.05</f>
        <v>0</v>
      </c>
      <c r="R221" s="33">
        <f>O221*1.05</f>
        <v>0</v>
      </c>
      <c r="S221" s="33">
        <f>P221*1.05</f>
        <v>0</v>
      </c>
      <c r="T221" s="32">
        <f>Q221*0.0341</f>
        <v>0</v>
      </c>
      <c r="U221" s="32">
        <f>R221*0.0341</f>
        <v>0</v>
      </c>
      <c r="V221" s="32">
        <f>S221*0.0341</f>
        <v>0</v>
      </c>
      <c r="W221" s="32">
        <f>Q221+T221</f>
        <v>0</v>
      </c>
      <c r="X221" s="32">
        <f>R221+U221</f>
        <v>0</v>
      </c>
      <c r="Y221" s="32">
        <f>S221+V221</f>
        <v>0</v>
      </c>
      <c r="Z221" s="32">
        <f>R221-S221</f>
        <v>0</v>
      </c>
      <c r="AA221" s="32">
        <f>Y221+Z221</f>
        <v>0</v>
      </c>
      <c r="AD221" s="29"/>
    </row>
    <row r="222" spans="11:30" x14ac:dyDescent="0.2">
      <c r="K222" s="32">
        <f>G222*$J222</f>
        <v>0</v>
      </c>
      <c r="L222" s="32">
        <f>H222*$J222</f>
        <v>0</v>
      </c>
      <c r="M222" s="32">
        <f>I222*$J222</f>
        <v>0</v>
      </c>
      <c r="N222" s="32">
        <f>$F222*K222</f>
        <v>0</v>
      </c>
      <c r="O222" s="32">
        <f>$F222*L222</f>
        <v>0</v>
      </c>
      <c r="P222" s="32">
        <f>$F222*M222</f>
        <v>0</v>
      </c>
      <c r="Q222" s="33">
        <f>N222*1.05</f>
        <v>0</v>
      </c>
      <c r="R222" s="33">
        <f>O222*1.05</f>
        <v>0</v>
      </c>
      <c r="S222" s="33">
        <f>P222*1.05</f>
        <v>0</v>
      </c>
      <c r="T222" s="32">
        <f>Q222*0.0341</f>
        <v>0</v>
      </c>
      <c r="U222" s="32">
        <f>R222*0.0341</f>
        <v>0</v>
      </c>
      <c r="V222" s="32">
        <f>S222*0.0341</f>
        <v>0</v>
      </c>
      <c r="W222" s="32">
        <f>Q222+T222</f>
        <v>0</v>
      </c>
      <c r="X222" s="32">
        <f>R222+U222</f>
        <v>0</v>
      </c>
      <c r="Y222" s="32">
        <f>S222+V222</f>
        <v>0</v>
      </c>
      <c r="Z222" s="32">
        <f>R222-S222</f>
        <v>0</v>
      </c>
      <c r="AA222" s="32">
        <f>Y222+Z222</f>
        <v>0</v>
      </c>
      <c r="AD222" s="29"/>
    </row>
    <row r="223" spans="11:30" x14ac:dyDescent="0.2">
      <c r="K223" s="32">
        <f>G223*$J223</f>
        <v>0</v>
      </c>
      <c r="L223" s="32">
        <f>H223*$J223</f>
        <v>0</v>
      </c>
      <c r="M223" s="32">
        <f>I223*$J223</f>
        <v>0</v>
      </c>
      <c r="N223" s="32">
        <f>$F223*K223</f>
        <v>0</v>
      </c>
      <c r="O223" s="32">
        <f>$F223*L223</f>
        <v>0</v>
      </c>
      <c r="P223" s="32">
        <f>$F223*M223</f>
        <v>0</v>
      </c>
      <c r="Q223" s="33">
        <f>N223*1.05</f>
        <v>0</v>
      </c>
      <c r="R223" s="33">
        <f>O223*1.05</f>
        <v>0</v>
      </c>
      <c r="S223" s="33">
        <f>P223*1.05</f>
        <v>0</v>
      </c>
      <c r="T223" s="32">
        <f>Q223*0.0341</f>
        <v>0</v>
      </c>
      <c r="U223" s="32">
        <f>R223*0.0341</f>
        <v>0</v>
      </c>
      <c r="V223" s="32">
        <f>S223*0.0341</f>
        <v>0</v>
      </c>
      <c r="W223" s="32">
        <f>Q223+T223</f>
        <v>0</v>
      </c>
      <c r="X223" s="32">
        <f>R223+U223</f>
        <v>0</v>
      </c>
      <c r="Y223" s="32">
        <f>S223+V223</f>
        <v>0</v>
      </c>
      <c r="Z223" s="32">
        <f>R223-S223</f>
        <v>0</v>
      </c>
      <c r="AA223" s="32">
        <f>Y223+Z223</f>
        <v>0</v>
      </c>
      <c r="AD223" s="29"/>
    </row>
    <row r="224" spans="11:30" x14ac:dyDescent="0.2">
      <c r="K224" s="32">
        <f>G224*$J224</f>
        <v>0</v>
      </c>
      <c r="L224" s="32">
        <f>H224*$J224</f>
        <v>0</v>
      </c>
      <c r="M224" s="32">
        <f>I224*$J224</f>
        <v>0</v>
      </c>
      <c r="N224" s="32">
        <f>$F224*K224</f>
        <v>0</v>
      </c>
      <c r="O224" s="32">
        <f>$F224*L224</f>
        <v>0</v>
      </c>
      <c r="P224" s="32">
        <f>$F224*M224</f>
        <v>0</v>
      </c>
      <c r="Q224" s="33">
        <f>N224*1.05</f>
        <v>0</v>
      </c>
      <c r="R224" s="33">
        <f>O224*1.05</f>
        <v>0</v>
      </c>
      <c r="S224" s="33">
        <f>P224*1.05</f>
        <v>0</v>
      </c>
      <c r="T224" s="32">
        <f>Q224*0.0341</f>
        <v>0</v>
      </c>
      <c r="U224" s="32">
        <f>R224*0.0341</f>
        <v>0</v>
      </c>
      <c r="V224" s="32">
        <f>S224*0.0341</f>
        <v>0</v>
      </c>
      <c r="W224" s="32">
        <f>Q224+T224</f>
        <v>0</v>
      </c>
      <c r="X224" s="32">
        <f>R224+U224</f>
        <v>0</v>
      </c>
      <c r="Y224" s="32">
        <f>S224+V224</f>
        <v>0</v>
      </c>
      <c r="Z224" s="32">
        <f>R224-S224</f>
        <v>0</v>
      </c>
      <c r="AA224" s="32">
        <f>Y224+Z224</f>
        <v>0</v>
      </c>
      <c r="AD224" s="29"/>
    </row>
    <row r="225" spans="11:30" x14ac:dyDescent="0.2">
      <c r="K225" s="32">
        <f>G225*$J225</f>
        <v>0</v>
      </c>
      <c r="L225" s="32">
        <f>H225*$J225</f>
        <v>0</v>
      </c>
      <c r="M225" s="32">
        <f>I225*$J225</f>
        <v>0</v>
      </c>
      <c r="N225" s="32">
        <f>$F225*K225</f>
        <v>0</v>
      </c>
      <c r="O225" s="32">
        <f>$F225*L225</f>
        <v>0</v>
      </c>
      <c r="P225" s="32">
        <f>$F225*M225</f>
        <v>0</v>
      </c>
      <c r="Q225" s="33">
        <f>N225*1.05</f>
        <v>0</v>
      </c>
      <c r="R225" s="33">
        <f>O225*1.05</f>
        <v>0</v>
      </c>
      <c r="S225" s="33">
        <f>P225*1.05</f>
        <v>0</v>
      </c>
      <c r="T225" s="32">
        <f>Q225*0.0341</f>
        <v>0</v>
      </c>
      <c r="U225" s="32">
        <f>R225*0.0341</f>
        <v>0</v>
      </c>
      <c r="V225" s="32">
        <f>S225*0.0341</f>
        <v>0</v>
      </c>
      <c r="W225" s="32">
        <f>Q225+T225</f>
        <v>0</v>
      </c>
      <c r="X225" s="32">
        <f>R225+U225</f>
        <v>0</v>
      </c>
      <c r="Y225" s="32">
        <f>S225+V225</f>
        <v>0</v>
      </c>
      <c r="Z225" s="32">
        <f>R225-S225</f>
        <v>0</v>
      </c>
      <c r="AA225" s="32">
        <f>Y225+Z225</f>
        <v>0</v>
      </c>
      <c r="AD225" s="29"/>
    </row>
    <row r="226" spans="11:30" x14ac:dyDescent="0.2">
      <c r="K226" s="32">
        <f>G226*$J226</f>
        <v>0</v>
      </c>
      <c r="L226" s="32">
        <f>H226*$J226</f>
        <v>0</v>
      </c>
      <c r="M226" s="32">
        <f>I226*$J226</f>
        <v>0</v>
      </c>
      <c r="N226" s="32">
        <f>$F226*K226</f>
        <v>0</v>
      </c>
      <c r="O226" s="32">
        <f>$F226*L226</f>
        <v>0</v>
      </c>
      <c r="P226" s="32">
        <f>$F226*M226</f>
        <v>0</v>
      </c>
      <c r="Q226" s="33">
        <f>N226*1.05</f>
        <v>0</v>
      </c>
      <c r="R226" s="33">
        <f>O226*1.05</f>
        <v>0</v>
      </c>
      <c r="S226" s="33">
        <f>P226*1.05</f>
        <v>0</v>
      </c>
      <c r="T226" s="32">
        <f>Q226*0.0341</f>
        <v>0</v>
      </c>
      <c r="U226" s="32">
        <f>R226*0.0341</f>
        <v>0</v>
      </c>
      <c r="V226" s="32">
        <f>S226*0.0341</f>
        <v>0</v>
      </c>
      <c r="W226" s="32">
        <f>Q226+T226</f>
        <v>0</v>
      </c>
      <c r="X226" s="32">
        <f>R226+U226</f>
        <v>0</v>
      </c>
      <c r="Y226" s="32">
        <f>S226+V226</f>
        <v>0</v>
      </c>
      <c r="Z226" s="32">
        <f>R226-S226</f>
        <v>0</v>
      </c>
      <c r="AA226" s="32">
        <f>Y226+Z226</f>
        <v>0</v>
      </c>
      <c r="AD226" s="29"/>
    </row>
    <row r="227" spans="11:30" x14ac:dyDescent="0.2">
      <c r="K227" s="32">
        <f>G227*$J227</f>
        <v>0</v>
      </c>
      <c r="L227" s="32">
        <f>H227*$J227</f>
        <v>0</v>
      </c>
      <c r="M227" s="32">
        <f>I227*$J227</f>
        <v>0</v>
      </c>
      <c r="N227" s="32">
        <f>$F227*K227</f>
        <v>0</v>
      </c>
      <c r="O227" s="32">
        <f>$F227*L227</f>
        <v>0</v>
      </c>
      <c r="P227" s="32">
        <f>$F227*M227</f>
        <v>0</v>
      </c>
      <c r="Q227" s="33">
        <f>N227*1.05</f>
        <v>0</v>
      </c>
      <c r="R227" s="33">
        <f>O227*1.05</f>
        <v>0</v>
      </c>
      <c r="S227" s="33">
        <f>P227*1.05</f>
        <v>0</v>
      </c>
      <c r="T227" s="32">
        <f>Q227*0.0341</f>
        <v>0</v>
      </c>
      <c r="U227" s="32">
        <f>R227*0.0341</f>
        <v>0</v>
      </c>
      <c r="V227" s="32">
        <f>S227*0.0341</f>
        <v>0</v>
      </c>
      <c r="W227" s="32">
        <f>Q227+T227</f>
        <v>0</v>
      </c>
      <c r="X227" s="32">
        <f>R227+U227</f>
        <v>0</v>
      </c>
      <c r="Y227" s="32">
        <f>S227+V227</f>
        <v>0</v>
      </c>
      <c r="Z227" s="32">
        <f>R227-S227</f>
        <v>0</v>
      </c>
      <c r="AA227" s="32">
        <f>Y227+Z227</f>
        <v>0</v>
      </c>
      <c r="AD227" s="29"/>
    </row>
    <row r="228" spans="11:30" x14ac:dyDescent="0.2">
      <c r="K228" s="32">
        <f>G228*$J228</f>
        <v>0</v>
      </c>
      <c r="L228" s="32">
        <f>H228*$J228</f>
        <v>0</v>
      </c>
      <c r="M228" s="32">
        <f>I228*$J228</f>
        <v>0</v>
      </c>
      <c r="N228" s="32">
        <f>$F228*K228</f>
        <v>0</v>
      </c>
      <c r="O228" s="32">
        <f>$F228*L228</f>
        <v>0</v>
      </c>
      <c r="P228" s="32">
        <f>$F228*M228</f>
        <v>0</v>
      </c>
      <c r="Q228" s="33">
        <f>N228*1.05</f>
        <v>0</v>
      </c>
      <c r="R228" s="33">
        <f>O228*1.05</f>
        <v>0</v>
      </c>
      <c r="S228" s="33">
        <f>P228*1.05</f>
        <v>0</v>
      </c>
      <c r="T228" s="32">
        <f>Q228*0.0341</f>
        <v>0</v>
      </c>
      <c r="U228" s="32">
        <f>R228*0.0341</f>
        <v>0</v>
      </c>
      <c r="V228" s="32">
        <f>S228*0.0341</f>
        <v>0</v>
      </c>
      <c r="W228" s="32">
        <f>Q228+T228</f>
        <v>0</v>
      </c>
      <c r="X228" s="32">
        <f>R228+U228</f>
        <v>0</v>
      </c>
      <c r="Y228" s="32">
        <f>S228+V228</f>
        <v>0</v>
      </c>
      <c r="Z228" s="32">
        <f>R228-S228</f>
        <v>0</v>
      </c>
      <c r="AA228" s="32">
        <f>Y228+Z228</f>
        <v>0</v>
      </c>
      <c r="AD228" s="29"/>
    </row>
    <row r="229" spans="11:30" x14ac:dyDescent="0.2">
      <c r="K229" s="32">
        <f>G229*$J229</f>
        <v>0</v>
      </c>
      <c r="L229" s="32">
        <f>H229*$J229</f>
        <v>0</v>
      </c>
      <c r="M229" s="32">
        <f>I229*$J229</f>
        <v>0</v>
      </c>
      <c r="N229" s="32">
        <f>$F229*K229</f>
        <v>0</v>
      </c>
      <c r="O229" s="32">
        <f>$F229*L229</f>
        <v>0</v>
      </c>
      <c r="P229" s="32">
        <f>$F229*M229</f>
        <v>0</v>
      </c>
      <c r="Q229" s="33">
        <f>N229*1.05</f>
        <v>0</v>
      </c>
      <c r="R229" s="33">
        <f>O229*1.05</f>
        <v>0</v>
      </c>
      <c r="S229" s="33">
        <f>P229*1.05</f>
        <v>0</v>
      </c>
      <c r="T229" s="32">
        <f>Q229*0.0341</f>
        <v>0</v>
      </c>
      <c r="U229" s="32">
        <f>R229*0.0341</f>
        <v>0</v>
      </c>
      <c r="V229" s="32">
        <f>S229*0.0341</f>
        <v>0</v>
      </c>
      <c r="W229" s="32">
        <f>Q229+T229</f>
        <v>0</v>
      </c>
      <c r="X229" s="32">
        <f>R229+U229</f>
        <v>0</v>
      </c>
      <c r="Y229" s="32">
        <f>S229+V229</f>
        <v>0</v>
      </c>
      <c r="Z229" s="32">
        <f>R229-S229</f>
        <v>0</v>
      </c>
      <c r="AA229" s="32">
        <f>Y229+Z229</f>
        <v>0</v>
      </c>
      <c r="AD229" s="29"/>
    </row>
    <row r="230" spans="11:30" x14ac:dyDescent="0.2">
      <c r="K230" s="32">
        <f>G230*$J230</f>
        <v>0</v>
      </c>
      <c r="L230" s="32">
        <f>H230*$J230</f>
        <v>0</v>
      </c>
      <c r="M230" s="32">
        <f>I230*$J230</f>
        <v>0</v>
      </c>
      <c r="N230" s="32">
        <f>$F230*K230</f>
        <v>0</v>
      </c>
      <c r="O230" s="32">
        <f>$F230*L230</f>
        <v>0</v>
      </c>
      <c r="P230" s="32">
        <f>$F230*M230</f>
        <v>0</v>
      </c>
      <c r="Q230" s="33">
        <f>N230*1.05</f>
        <v>0</v>
      </c>
      <c r="R230" s="33">
        <f>O230*1.05</f>
        <v>0</v>
      </c>
      <c r="S230" s="33">
        <f>P230*1.05</f>
        <v>0</v>
      </c>
      <c r="T230" s="32">
        <f>Q230*0.0341</f>
        <v>0</v>
      </c>
      <c r="U230" s="32">
        <f>R230*0.0341</f>
        <v>0</v>
      </c>
      <c r="V230" s="32">
        <f>S230*0.0341</f>
        <v>0</v>
      </c>
      <c r="W230" s="32">
        <f>Q230+T230</f>
        <v>0</v>
      </c>
      <c r="X230" s="32">
        <f>R230+U230</f>
        <v>0</v>
      </c>
      <c r="Y230" s="32">
        <f>S230+V230</f>
        <v>0</v>
      </c>
      <c r="Z230" s="32">
        <f>R230-S230</f>
        <v>0</v>
      </c>
      <c r="AA230" s="32">
        <f>Y230+Z230</f>
        <v>0</v>
      </c>
      <c r="AD230" s="29"/>
    </row>
    <row r="231" spans="11:30" x14ac:dyDescent="0.2">
      <c r="K231" s="32">
        <f>G231*$J231</f>
        <v>0</v>
      </c>
      <c r="L231" s="32">
        <f>H231*$J231</f>
        <v>0</v>
      </c>
      <c r="M231" s="32">
        <f>I231*$J231</f>
        <v>0</v>
      </c>
      <c r="N231" s="32">
        <f>$F231*K231</f>
        <v>0</v>
      </c>
      <c r="O231" s="32">
        <f>$F231*L231</f>
        <v>0</v>
      </c>
      <c r="P231" s="32">
        <f>$F231*M231</f>
        <v>0</v>
      </c>
      <c r="Q231" s="33">
        <f>N231*1.05</f>
        <v>0</v>
      </c>
      <c r="R231" s="33">
        <f>O231*1.05</f>
        <v>0</v>
      </c>
      <c r="S231" s="33">
        <f>P231*1.05</f>
        <v>0</v>
      </c>
      <c r="T231" s="32">
        <f>Q231*0.0341</f>
        <v>0</v>
      </c>
      <c r="U231" s="32">
        <f>R231*0.0341</f>
        <v>0</v>
      </c>
      <c r="V231" s="32">
        <f>S231*0.0341</f>
        <v>0</v>
      </c>
      <c r="W231" s="32">
        <f>Q231+T231</f>
        <v>0</v>
      </c>
      <c r="X231" s="32">
        <f>R231+U231</f>
        <v>0</v>
      </c>
      <c r="Y231" s="32">
        <f>S231+V231</f>
        <v>0</v>
      </c>
      <c r="Z231" s="32">
        <f>R231-S231</f>
        <v>0</v>
      </c>
      <c r="AA231" s="32">
        <f>Y231+Z231</f>
        <v>0</v>
      </c>
      <c r="AD231" s="29"/>
    </row>
    <row r="232" spans="11:30" x14ac:dyDescent="0.2">
      <c r="K232" s="32">
        <f>G232*$J232</f>
        <v>0</v>
      </c>
      <c r="L232" s="32">
        <f>H232*$J232</f>
        <v>0</v>
      </c>
      <c r="M232" s="32">
        <f>I232*$J232</f>
        <v>0</v>
      </c>
      <c r="N232" s="32">
        <f>$F232*K232</f>
        <v>0</v>
      </c>
      <c r="O232" s="32">
        <f>$F232*L232</f>
        <v>0</v>
      </c>
      <c r="P232" s="32">
        <f>$F232*M232</f>
        <v>0</v>
      </c>
      <c r="Q232" s="33">
        <f>N232*1.05</f>
        <v>0</v>
      </c>
      <c r="R232" s="33">
        <f>O232*1.05</f>
        <v>0</v>
      </c>
      <c r="S232" s="33">
        <f>P232*1.05</f>
        <v>0</v>
      </c>
      <c r="T232" s="32">
        <f>Q232*0.0341</f>
        <v>0</v>
      </c>
      <c r="U232" s="32">
        <f>R232*0.0341</f>
        <v>0</v>
      </c>
      <c r="V232" s="32">
        <f>S232*0.0341</f>
        <v>0</v>
      </c>
      <c r="W232" s="32">
        <f>Q232+T232</f>
        <v>0</v>
      </c>
      <c r="X232" s="32">
        <f>R232+U232</f>
        <v>0</v>
      </c>
      <c r="Y232" s="32">
        <f>S232+V232</f>
        <v>0</v>
      </c>
      <c r="Z232" s="32">
        <f>R232-S232</f>
        <v>0</v>
      </c>
      <c r="AA232" s="32">
        <f>Y232+Z232</f>
        <v>0</v>
      </c>
      <c r="AD232" s="29"/>
    </row>
    <row r="233" spans="11:30" x14ac:dyDescent="0.2">
      <c r="K233" s="32">
        <f>G233*$J233</f>
        <v>0</v>
      </c>
      <c r="L233" s="32">
        <f>H233*$J233</f>
        <v>0</v>
      </c>
      <c r="M233" s="32">
        <f>I233*$J233</f>
        <v>0</v>
      </c>
      <c r="N233" s="32">
        <f>$F233*K233</f>
        <v>0</v>
      </c>
      <c r="O233" s="32">
        <f>$F233*L233</f>
        <v>0</v>
      </c>
      <c r="P233" s="32">
        <f>$F233*M233</f>
        <v>0</v>
      </c>
      <c r="Q233" s="33">
        <f>N233*1.05</f>
        <v>0</v>
      </c>
      <c r="R233" s="33">
        <f>O233*1.05</f>
        <v>0</v>
      </c>
      <c r="S233" s="33">
        <f>P233*1.05</f>
        <v>0</v>
      </c>
      <c r="T233" s="32">
        <f>Q233*0.0341</f>
        <v>0</v>
      </c>
      <c r="U233" s="32">
        <f>R233*0.0341</f>
        <v>0</v>
      </c>
      <c r="V233" s="32">
        <f>S233*0.0341</f>
        <v>0</v>
      </c>
      <c r="W233" s="32">
        <f>Q233+T233</f>
        <v>0</v>
      </c>
      <c r="X233" s="32">
        <f>R233+U233</f>
        <v>0</v>
      </c>
      <c r="Y233" s="32">
        <f>S233+V233</f>
        <v>0</v>
      </c>
      <c r="Z233" s="32">
        <f>R233-S233</f>
        <v>0</v>
      </c>
      <c r="AA233" s="32">
        <f>Y233+Z233</f>
        <v>0</v>
      </c>
      <c r="AD233" s="29"/>
    </row>
    <row r="234" spans="11:30" x14ac:dyDescent="0.2">
      <c r="K234" s="32">
        <f>G234*$J234</f>
        <v>0</v>
      </c>
      <c r="L234" s="32">
        <f>H234*$J234</f>
        <v>0</v>
      </c>
      <c r="M234" s="32">
        <f>I234*$J234</f>
        <v>0</v>
      </c>
      <c r="N234" s="32">
        <f>$F234*K234</f>
        <v>0</v>
      </c>
      <c r="O234" s="32">
        <f>$F234*L234</f>
        <v>0</v>
      </c>
      <c r="P234" s="32">
        <f>$F234*M234</f>
        <v>0</v>
      </c>
      <c r="Q234" s="33">
        <f>N234*1.05</f>
        <v>0</v>
      </c>
      <c r="R234" s="33">
        <f>O234*1.05</f>
        <v>0</v>
      </c>
      <c r="S234" s="33">
        <f>P234*1.05</f>
        <v>0</v>
      </c>
      <c r="T234" s="32">
        <f>Q234*0.0341</f>
        <v>0</v>
      </c>
      <c r="U234" s="32">
        <f>R234*0.0341</f>
        <v>0</v>
      </c>
      <c r="V234" s="32">
        <f>S234*0.0341</f>
        <v>0</v>
      </c>
      <c r="W234" s="32">
        <f>Q234+T234</f>
        <v>0</v>
      </c>
      <c r="X234" s="32">
        <f>R234+U234</f>
        <v>0</v>
      </c>
      <c r="Y234" s="32">
        <f>S234+V234</f>
        <v>0</v>
      </c>
      <c r="Z234" s="32">
        <f>R234-S234</f>
        <v>0</v>
      </c>
      <c r="AA234" s="32">
        <f>Y234+Z234</f>
        <v>0</v>
      </c>
      <c r="AD234" s="29"/>
    </row>
    <row r="235" spans="11:30" x14ac:dyDescent="0.2">
      <c r="K235" s="32">
        <f>G235*$J235</f>
        <v>0</v>
      </c>
      <c r="L235" s="32">
        <f>H235*$J235</f>
        <v>0</v>
      </c>
      <c r="M235" s="32">
        <f>I235*$J235</f>
        <v>0</v>
      </c>
      <c r="N235" s="32">
        <f>$F235*K235</f>
        <v>0</v>
      </c>
      <c r="O235" s="32">
        <f>$F235*L235</f>
        <v>0</v>
      </c>
      <c r="P235" s="32">
        <f>$F235*M235</f>
        <v>0</v>
      </c>
      <c r="Q235" s="33">
        <f>N235*1.05</f>
        <v>0</v>
      </c>
      <c r="R235" s="33">
        <f>O235*1.05</f>
        <v>0</v>
      </c>
      <c r="S235" s="33">
        <f>P235*1.05</f>
        <v>0</v>
      </c>
      <c r="T235" s="32">
        <f>Q235*0.0341</f>
        <v>0</v>
      </c>
      <c r="U235" s="32">
        <f>R235*0.0341</f>
        <v>0</v>
      </c>
      <c r="V235" s="32">
        <f>S235*0.0341</f>
        <v>0</v>
      </c>
      <c r="W235" s="32">
        <f>Q235+T235</f>
        <v>0</v>
      </c>
      <c r="X235" s="32">
        <f>R235+U235</f>
        <v>0</v>
      </c>
      <c r="Y235" s="32">
        <f>S235+V235</f>
        <v>0</v>
      </c>
      <c r="Z235" s="32">
        <f>R235-S235</f>
        <v>0</v>
      </c>
      <c r="AA235" s="32">
        <f>Y235+Z235</f>
        <v>0</v>
      </c>
      <c r="AD235" s="29"/>
    </row>
    <row r="236" spans="11:30" x14ac:dyDescent="0.2">
      <c r="K236" s="32">
        <f>G236*$J236</f>
        <v>0</v>
      </c>
      <c r="L236" s="32">
        <f>H236*$J236</f>
        <v>0</v>
      </c>
      <c r="M236" s="32">
        <f>I236*$J236</f>
        <v>0</v>
      </c>
      <c r="N236" s="32">
        <f>$F236*K236</f>
        <v>0</v>
      </c>
      <c r="O236" s="32">
        <f>$F236*L236</f>
        <v>0</v>
      </c>
      <c r="P236" s="32">
        <f>$F236*M236</f>
        <v>0</v>
      </c>
      <c r="Q236" s="33">
        <f>N236*1.05</f>
        <v>0</v>
      </c>
      <c r="R236" s="33">
        <f>O236*1.05</f>
        <v>0</v>
      </c>
      <c r="S236" s="33">
        <f>P236*1.05</f>
        <v>0</v>
      </c>
      <c r="T236" s="32">
        <f>Q236*0.0341</f>
        <v>0</v>
      </c>
      <c r="U236" s="32">
        <f>R236*0.0341</f>
        <v>0</v>
      </c>
      <c r="V236" s="32">
        <f>S236*0.0341</f>
        <v>0</v>
      </c>
      <c r="W236" s="32">
        <f>Q236+T236</f>
        <v>0</v>
      </c>
      <c r="X236" s="32">
        <f>R236+U236</f>
        <v>0</v>
      </c>
      <c r="Y236" s="32">
        <f>S236+V236</f>
        <v>0</v>
      </c>
      <c r="Z236" s="32">
        <f>R236-S236</f>
        <v>0</v>
      </c>
      <c r="AA236" s="32">
        <f>Y236+Z236</f>
        <v>0</v>
      </c>
      <c r="AD236" s="29"/>
    </row>
    <row r="237" spans="11:30" x14ac:dyDescent="0.2">
      <c r="K237" s="32">
        <f>G237*$J237</f>
        <v>0</v>
      </c>
      <c r="L237" s="32">
        <f>H237*$J237</f>
        <v>0</v>
      </c>
      <c r="M237" s="32">
        <f>I237*$J237</f>
        <v>0</v>
      </c>
      <c r="N237" s="32">
        <f>$F237*K237</f>
        <v>0</v>
      </c>
      <c r="O237" s="32">
        <f>$F237*L237</f>
        <v>0</v>
      </c>
      <c r="P237" s="32">
        <f>$F237*M237</f>
        <v>0</v>
      </c>
      <c r="Q237" s="33">
        <f>N237*1.05</f>
        <v>0</v>
      </c>
      <c r="R237" s="33">
        <f>O237*1.05</f>
        <v>0</v>
      </c>
      <c r="S237" s="33">
        <f>P237*1.05</f>
        <v>0</v>
      </c>
      <c r="T237" s="32">
        <f>Q237*0.0341</f>
        <v>0</v>
      </c>
      <c r="U237" s="32">
        <f>R237*0.0341</f>
        <v>0</v>
      </c>
      <c r="V237" s="32">
        <f>S237*0.0341</f>
        <v>0</v>
      </c>
      <c r="W237" s="32">
        <f>Q237+T237</f>
        <v>0</v>
      </c>
      <c r="X237" s="32">
        <f>R237+U237</f>
        <v>0</v>
      </c>
      <c r="Y237" s="32">
        <f>S237+V237</f>
        <v>0</v>
      </c>
      <c r="Z237" s="32">
        <f>R237-S237</f>
        <v>0</v>
      </c>
      <c r="AA237" s="32">
        <f>Y237+Z237</f>
        <v>0</v>
      </c>
      <c r="AD237" s="29"/>
    </row>
    <row r="238" spans="11:30" x14ac:dyDescent="0.2">
      <c r="K238" s="32">
        <f>G238*$J238</f>
        <v>0</v>
      </c>
      <c r="L238" s="32">
        <f>H238*$J238</f>
        <v>0</v>
      </c>
      <c r="M238" s="32">
        <f>I238*$J238</f>
        <v>0</v>
      </c>
      <c r="N238" s="32">
        <f>$F238*K238</f>
        <v>0</v>
      </c>
      <c r="O238" s="32">
        <f>$F238*L238</f>
        <v>0</v>
      </c>
      <c r="P238" s="32">
        <f>$F238*M238</f>
        <v>0</v>
      </c>
      <c r="Q238" s="33">
        <f>N238*1.05</f>
        <v>0</v>
      </c>
      <c r="R238" s="33">
        <f>O238*1.05</f>
        <v>0</v>
      </c>
      <c r="S238" s="33">
        <f>P238*1.05</f>
        <v>0</v>
      </c>
      <c r="T238" s="32">
        <f>Q238*0.0341</f>
        <v>0</v>
      </c>
      <c r="U238" s="32">
        <f>R238*0.0341</f>
        <v>0</v>
      </c>
      <c r="V238" s="32">
        <f>S238*0.0341</f>
        <v>0</v>
      </c>
      <c r="W238" s="32">
        <f>Q238+T238</f>
        <v>0</v>
      </c>
      <c r="X238" s="32">
        <f>R238+U238</f>
        <v>0</v>
      </c>
      <c r="Y238" s="32">
        <f>S238+V238</f>
        <v>0</v>
      </c>
      <c r="Z238" s="32">
        <f>R238-S238</f>
        <v>0</v>
      </c>
      <c r="AA238" s="32">
        <f>Y238+Z238</f>
        <v>0</v>
      </c>
      <c r="AD238" s="29"/>
    </row>
    <row r="239" spans="11:30" x14ac:dyDescent="0.2">
      <c r="K239" s="32">
        <f>G239*$J239</f>
        <v>0</v>
      </c>
      <c r="L239" s="32">
        <f>H239*$J239</f>
        <v>0</v>
      </c>
      <c r="M239" s="32">
        <f>I239*$J239</f>
        <v>0</v>
      </c>
      <c r="N239" s="32">
        <f>$F239*K239</f>
        <v>0</v>
      </c>
      <c r="O239" s="32">
        <f>$F239*L239</f>
        <v>0</v>
      </c>
      <c r="P239" s="32">
        <f>$F239*M239</f>
        <v>0</v>
      </c>
      <c r="Q239" s="33">
        <f>N239*1.05</f>
        <v>0</v>
      </c>
      <c r="R239" s="33">
        <f>O239*1.05</f>
        <v>0</v>
      </c>
      <c r="S239" s="33">
        <f>P239*1.05</f>
        <v>0</v>
      </c>
      <c r="T239" s="32">
        <f>Q239*0.0341</f>
        <v>0</v>
      </c>
      <c r="U239" s="32">
        <f>R239*0.0341</f>
        <v>0</v>
      </c>
      <c r="V239" s="32">
        <f>S239*0.0341</f>
        <v>0</v>
      </c>
      <c r="W239" s="32">
        <f>Q239+T239</f>
        <v>0</v>
      </c>
      <c r="X239" s="32">
        <f>R239+U239</f>
        <v>0</v>
      </c>
      <c r="Y239" s="32">
        <f>S239+V239</f>
        <v>0</v>
      </c>
      <c r="Z239" s="32">
        <f>R239-S239</f>
        <v>0</v>
      </c>
      <c r="AA239" s="32">
        <f>Y239+Z239</f>
        <v>0</v>
      </c>
      <c r="AD239" s="29"/>
    </row>
    <row r="240" spans="11:30" x14ac:dyDescent="0.2">
      <c r="K240" s="32">
        <f>G240*$J240</f>
        <v>0</v>
      </c>
      <c r="L240" s="32">
        <f>H240*$J240</f>
        <v>0</v>
      </c>
      <c r="M240" s="32">
        <f>I240*$J240</f>
        <v>0</v>
      </c>
      <c r="N240" s="32">
        <f>$F240*K240</f>
        <v>0</v>
      </c>
      <c r="O240" s="32">
        <f>$F240*L240</f>
        <v>0</v>
      </c>
      <c r="P240" s="32">
        <f>$F240*M240</f>
        <v>0</v>
      </c>
      <c r="Q240" s="33">
        <f>N240*1.05</f>
        <v>0</v>
      </c>
      <c r="R240" s="33">
        <f>O240*1.05</f>
        <v>0</v>
      </c>
      <c r="S240" s="33">
        <f>P240*1.05</f>
        <v>0</v>
      </c>
      <c r="T240" s="32">
        <f>Q240*0.0341</f>
        <v>0</v>
      </c>
      <c r="U240" s="32">
        <f>R240*0.0341</f>
        <v>0</v>
      </c>
      <c r="V240" s="32">
        <f>S240*0.0341</f>
        <v>0</v>
      </c>
      <c r="W240" s="32">
        <f>Q240+T240</f>
        <v>0</v>
      </c>
      <c r="X240" s="32">
        <f>R240+U240</f>
        <v>0</v>
      </c>
      <c r="Y240" s="32">
        <f>S240+V240</f>
        <v>0</v>
      </c>
      <c r="Z240" s="32">
        <f>R240-S240</f>
        <v>0</v>
      </c>
      <c r="AA240" s="32">
        <f>Y240+Z240</f>
        <v>0</v>
      </c>
      <c r="AD240" s="29"/>
    </row>
    <row r="241" spans="11:30" x14ac:dyDescent="0.2">
      <c r="K241" s="32">
        <f>G241*$J241</f>
        <v>0</v>
      </c>
      <c r="L241" s="32">
        <f>H241*$J241</f>
        <v>0</v>
      </c>
      <c r="M241" s="32">
        <f>I241*$J241</f>
        <v>0</v>
      </c>
      <c r="N241" s="32">
        <f>$F241*K241</f>
        <v>0</v>
      </c>
      <c r="O241" s="32">
        <f>$F241*L241</f>
        <v>0</v>
      </c>
      <c r="P241" s="32">
        <f>$F241*M241</f>
        <v>0</v>
      </c>
      <c r="Q241" s="33">
        <f>N241*1.05</f>
        <v>0</v>
      </c>
      <c r="R241" s="33">
        <f>O241*1.05</f>
        <v>0</v>
      </c>
      <c r="S241" s="33">
        <f>P241*1.05</f>
        <v>0</v>
      </c>
      <c r="T241" s="32">
        <f>Q241*0.0341</f>
        <v>0</v>
      </c>
      <c r="U241" s="32">
        <f>R241*0.0341</f>
        <v>0</v>
      </c>
      <c r="V241" s="32">
        <f>S241*0.0341</f>
        <v>0</v>
      </c>
      <c r="W241" s="32">
        <f>Q241+T241</f>
        <v>0</v>
      </c>
      <c r="X241" s="32">
        <f>R241+U241</f>
        <v>0</v>
      </c>
      <c r="Y241" s="32">
        <f>S241+V241</f>
        <v>0</v>
      </c>
      <c r="Z241" s="32">
        <f>R241-S241</f>
        <v>0</v>
      </c>
      <c r="AA241" s="32">
        <f>Y241+Z241</f>
        <v>0</v>
      </c>
      <c r="AD241" s="29"/>
    </row>
    <row r="242" spans="11:30" x14ac:dyDescent="0.2">
      <c r="K242" s="32">
        <f>G242*$J242</f>
        <v>0</v>
      </c>
      <c r="L242" s="32">
        <f>H242*$J242</f>
        <v>0</v>
      </c>
      <c r="M242" s="32">
        <f>I242*$J242</f>
        <v>0</v>
      </c>
      <c r="N242" s="32">
        <f>$F242*K242</f>
        <v>0</v>
      </c>
      <c r="O242" s="32">
        <f>$F242*L242</f>
        <v>0</v>
      </c>
      <c r="P242" s="32">
        <f>$F242*M242</f>
        <v>0</v>
      </c>
      <c r="Q242" s="33">
        <f>N242*1.05</f>
        <v>0</v>
      </c>
      <c r="R242" s="33">
        <f>O242*1.05</f>
        <v>0</v>
      </c>
      <c r="S242" s="33">
        <f>P242*1.05</f>
        <v>0</v>
      </c>
      <c r="T242" s="32">
        <f>Q242*0.0341</f>
        <v>0</v>
      </c>
      <c r="U242" s="32">
        <f>R242*0.0341</f>
        <v>0</v>
      </c>
      <c r="V242" s="32">
        <f>S242*0.0341</f>
        <v>0</v>
      </c>
      <c r="W242" s="32">
        <f>Q242+T242</f>
        <v>0</v>
      </c>
      <c r="X242" s="32">
        <f>R242+U242</f>
        <v>0</v>
      </c>
      <c r="Y242" s="32">
        <f>S242+V242</f>
        <v>0</v>
      </c>
      <c r="Z242" s="32">
        <f>R242-S242</f>
        <v>0</v>
      </c>
      <c r="AA242" s="32">
        <f>Y242+Z242</f>
        <v>0</v>
      </c>
      <c r="AD242" s="29"/>
    </row>
    <row r="243" spans="11:30" x14ac:dyDescent="0.2">
      <c r="K243" s="32">
        <f>G243*$J243</f>
        <v>0</v>
      </c>
      <c r="L243" s="32">
        <f>H243*$J243</f>
        <v>0</v>
      </c>
      <c r="M243" s="32">
        <f>I243*$J243</f>
        <v>0</v>
      </c>
      <c r="N243" s="32">
        <f>$F243*K243</f>
        <v>0</v>
      </c>
      <c r="O243" s="32">
        <f>$F243*L243</f>
        <v>0</v>
      </c>
      <c r="P243" s="32">
        <f>$F243*M243</f>
        <v>0</v>
      </c>
      <c r="Q243" s="33">
        <f>N243*1.05</f>
        <v>0</v>
      </c>
      <c r="R243" s="33">
        <f>O243*1.05</f>
        <v>0</v>
      </c>
      <c r="S243" s="33">
        <f>P243*1.05</f>
        <v>0</v>
      </c>
      <c r="T243" s="32">
        <f>Q243*0.0341</f>
        <v>0</v>
      </c>
      <c r="U243" s="32">
        <f>R243*0.0341</f>
        <v>0</v>
      </c>
      <c r="V243" s="32">
        <f>S243*0.0341</f>
        <v>0</v>
      </c>
      <c r="W243" s="32">
        <f>Q243+T243</f>
        <v>0</v>
      </c>
      <c r="X243" s="32">
        <f>R243+U243</f>
        <v>0</v>
      </c>
      <c r="Y243" s="32">
        <f>S243+V243</f>
        <v>0</v>
      </c>
      <c r="Z243" s="32">
        <f>R243-S243</f>
        <v>0</v>
      </c>
      <c r="AA243" s="32">
        <f>Y243+Z243</f>
        <v>0</v>
      </c>
      <c r="AD243" s="29"/>
    </row>
    <row r="244" spans="11:30" x14ac:dyDescent="0.2">
      <c r="K244" s="32">
        <f>G244*$J244</f>
        <v>0</v>
      </c>
      <c r="L244" s="32">
        <f>H244*$J244</f>
        <v>0</v>
      </c>
      <c r="M244" s="32">
        <f>I244*$J244</f>
        <v>0</v>
      </c>
      <c r="N244" s="32">
        <f>$F244*K244</f>
        <v>0</v>
      </c>
      <c r="O244" s="32">
        <f>$F244*L244</f>
        <v>0</v>
      </c>
      <c r="P244" s="32">
        <f>$F244*M244</f>
        <v>0</v>
      </c>
      <c r="Q244" s="33">
        <f>N244*1.05</f>
        <v>0</v>
      </c>
      <c r="R244" s="33">
        <f>O244*1.05</f>
        <v>0</v>
      </c>
      <c r="S244" s="33">
        <f>P244*1.05</f>
        <v>0</v>
      </c>
      <c r="T244" s="32">
        <f>Q244*0.0341</f>
        <v>0</v>
      </c>
      <c r="U244" s="32">
        <f>R244*0.0341</f>
        <v>0</v>
      </c>
      <c r="V244" s="32">
        <f>S244*0.0341</f>
        <v>0</v>
      </c>
      <c r="W244" s="32">
        <f>Q244+T244</f>
        <v>0</v>
      </c>
      <c r="X244" s="32">
        <f>R244+U244</f>
        <v>0</v>
      </c>
      <c r="Y244" s="32">
        <f>S244+V244</f>
        <v>0</v>
      </c>
      <c r="Z244" s="32">
        <f>R244-S244</f>
        <v>0</v>
      </c>
      <c r="AA244" s="32">
        <f>Y244+Z244</f>
        <v>0</v>
      </c>
    </row>
    <row r="245" spans="11:30" x14ac:dyDescent="0.2">
      <c r="K245" s="32">
        <f>G245*$J245</f>
        <v>0</v>
      </c>
      <c r="L245" s="32">
        <f>H245*$J245</f>
        <v>0</v>
      </c>
      <c r="M245" s="32">
        <f>I245*$J245</f>
        <v>0</v>
      </c>
      <c r="N245" s="32">
        <f>$F245*K245</f>
        <v>0</v>
      </c>
      <c r="O245" s="32">
        <f>$F245*L245</f>
        <v>0</v>
      </c>
      <c r="P245" s="32">
        <f>$F245*M245</f>
        <v>0</v>
      </c>
      <c r="Q245" s="33">
        <f>N245*1.05</f>
        <v>0</v>
      </c>
      <c r="R245" s="33">
        <f>O245*1.05</f>
        <v>0</v>
      </c>
      <c r="S245" s="33">
        <f>P245*1.05</f>
        <v>0</v>
      </c>
      <c r="T245" s="32">
        <f>Q245*0.0341</f>
        <v>0</v>
      </c>
      <c r="U245" s="32">
        <f>R245*0.0341</f>
        <v>0</v>
      </c>
      <c r="V245" s="32">
        <f>S245*0.0341</f>
        <v>0</v>
      </c>
      <c r="W245" s="32">
        <f>Q245+T245</f>
        <v>0</v>
      </c>
      <c r="X245" s="32">
        <f>R245+U245</f>
        <v>0</v>
      </c>
      <c r="Y245" s="32">
        <f>S245+V245</f>
        <v>0</v>
      </c>
      <c r="Z245" s="32">
        <f>R245-S245</f>
        <v>0</v>
      </c>
      <c r="AA245" s="32">
        <f>Y245+Z245</f>
        <v>0</v>
      </c>
    </row>
    <row r="246" spans="11:30" x14ac:dyDescent="0.2">
      <c r="K246" s="32">
        <f>G246*$J246</f>
        <v>0</v>
      </c>
      <c r="L246" s="32">
        <f>H246*$J246</f>
        <v>0</v>
      </c>
      <c r="M246" s="32">
        <f>I246*$J246</f>
        <v>0</v>
      </c>
      <c r="N246" s="32">
        <f>$F246*K246</f>
        <v>0</v>
      </c>
      <c r="O246" s="32">
        <f>$F246*L246</f>
        <v>0</v>
      </c>
      <c r="P246" s="32">
        <f>$F246*M246</f>
        <v>0</v>
      </c>
      <c r="Q246" s="33">
        <f>N246*1.05</f>
        <v>0</v>
      </c>
      <c r="R246" s="33">
        <f>O246*1.05</f>
        <v>0</v>
      </c>
      <c r="S246" s="33">
        <f>P246*1.05</f>
        <v>0</v>
      </c>
      <c r="T246" s="32">
        <f>Q246*0.0341</f>
        <v>0</v>
      </c>
      <c r="U246" s="32">
        <f>R246*0.0341</f>
        <v>0</v>
      </c>
      <c r="V246" s="32">
        <f>S246*0.0341</f>
        <v>0</v>
      </c>
      <c r="W246" s="32">
        <f>Q246+T246</f>
        <v>0</v>
      </c>
      <c r="X246" s="32">
        <f>R246+U246</f>
        <v>0</v>
      </c>
      <c r="Y246" s="32">
        <f>S246+V246</f>
        <v>0</v>
      </c>
      <c r="Z246" s="32">
        <f>R246-S246</f>
        <v>0</v>
      </c>
      <c r="AA246" s="32">
        <f>Y246+Z246</f>
        <v>0</v>
      </c>
    </row>
    <row r="247" spans="11:30" x14ac:dyDescent="0.2">
      <c r="K247" s="32">
        <f>G247*$J247</f>
        <v>0</v>
      </c>
      <c r="L247" s="32">
        <f>H247*$J247</f>
        <v>0</v>
      </c>
      <c r="M247" s="32">
        <f>I247*$J247</f>
        <v>0</v>
      </c>
      <c r="N247" s="32">
        <f>$F247*K247</f>
        <v>0</v>
      </c>
      <c r="O247" s="32">
        <f>$F247*L247</f>
        <v>0</v>
      </c>
      <c r="P247" s="32">
        <f>$F247*M247</f>
        <v>0</v>
      </c>
      <c r="Q247" s="33">
        <f>N247*1.05</f>
        <v>0</v>
      </c>
      <c r="R247" s="33">
        <f>O247*1.05</f>
        <v>0</v>
      </c>
      <c r="S247" s="33">
        <f>P247*1.05</f>
        <v>0</v>
      </c>
      <c r="T247" s="32">
        <f>Q247*0.0341</f>
        <v>0</v>
      </c>
      <c r="U247" s="32">
        <f>R247*0.0341</f>
        <v>0</v>
      </c>
      <c r="V247" s="32">
        <f>S247*0.0341</f>
        <v>0</v>
      </c>
      <c r="W247" s="32">
        <f>Q247+T247</f>
        <v>0</v>
      </c>
      <c r="X247" s="32">
        <f>R247+U247</f>
        <v>0</v>
      </c>
      <c r="Y247" s="32">
        <f>S247+V247</f>
        <v>0</v>
      </c>
      <c r="Z247" s="32">
        <f>R247-S247</f>
        <v>0</v>
      </c>
      <c r="AA247" s="32">
        <f>Y247+Z247</f>
        <v>0</v>
      </c>
    </row>
    <row r="248" spans="11:30" x14ac:dyDescent="0.2">
      <c r="K248" s="32">
        <f>G248*$J248</f>
        <v>0</v>
      </c>
      <c r="L248" s="32">
        <f>H248*$J248</f>
        <v>0</v>
      </c>
      <c r="M248" s="32">
        <f>I248*$J248</f>
        <v>0</v>
      </c>
      <c r="N248" s="32">
        <f>$F248*K248</f>
        <v>0</v>
      </c>
      <c r="O248" s="32">
        <f>$F248*L248</f>
        <v>0</v>
      </c>
      <c r="P248" s="32">
        <f>$F248*M248</f>
        <v>0</v>
      </c>
      <c r="Q248" s="33">
        <f>N248*1.05</f>
        <v>0</v>
      </c>
      <c r="R248" s="33">
        <f>O248*1.05</f>
        <v>0</v>
      </c>
      <c r="S248" s="33">
        <f>P248*1.05</f>
        <v>0</v>
      </c>
      <c r="T248" s="32">
        <f>Q248*0.0341</f>
        <v>0</v>
      </c>
      <c r="U248" s="32">
        <f>R248*0.0341</f>
        <v>0</v>
      </c>
      <c r="V248" s="32">
        <f>S248*0.0341</f>
        <v>0</v>
      </c>
      <c r="W248" s="32">
        <f>Q248+T248</f>
        <v>0</v>
      </c>
      <c r="X248" s="32">
        <f>R248+U248</f>
        <v>0</v>
      </c>
      <c r="Y248" s="32">
        <f>S248+V248</f>
        <v>0</v>
      </c>
      <c r="Z248" s="32">
        <f>R248-S248</f>
        <v>0</v>
      </c>
      <c r="AA248" s="32">
        <f>Y248+Z248</f>
        <v>0</v>
      </c>
    </row>
    <row r="249" spans="11:30" x14ac:dyDescent="0.2">
      <c r="K249" s="32">
        <f>G249*$J249</f>
        <v>0</v>
      </c>
      <c r="L249" s="32">
        <f>H249*$J249</f>
        <v>0</v>
      </c>
      <c r="M249" s="32">
        <f>I249*$J249</f>
        <v>0</v>
      </c>
      <c r="N249" s="32">
        <f>$F249*K249</f>
        <v>0</v>
      </c>
      <c r="O249" s="32">
        <f>$F249*L249</f>
        <v>0</v>
      </c>
      <c r="P249" s="32">
        <f>$F249*M249</f>
        <v>0</v>
      </c>
      <c r="Q249" s="33">
        <f>N249*1.05</f>
        <v>0</v>
      </c>
      <c r="R249" s="33">
        <f>O249*1.05</f>
        <v>0</v>
      </c>
      <c r="S249" s="33">
        <f>P249*1.05</f>
        <v>0</v>
      </c>
      <c r="T249" s="32">
        <f>Q249*0.0341</f>
        <v>0</v>
      </c>
      <c r="U249" s="32">
        <f>R249*0.0341</f>
        <v>0</v>
      </c>
      <c r="V249" s="32">
        <f>S249*0.0341</f>
        <v>0</v>
      </c>
      <c r="W249" s="32">
        <f>Q249+T249</f>
        <v>0</v>
      </c>
      <c r="X249" s="32">
        <f>R249+U249</f>
        <v>0</v>
      </c>
      <c r="Y249" s="32">
        <f>S249+V249</f>
        <v>0</v>
      </c>
      <c r="Z249" s="32">
        <f>R249-S249</f>
        <v>0</v>
      </c>
      <c r="AA249" s="32">
        <f>Y249+Z249</f>
        <v>0</v>
      </c>
    </row>
    <row r="250" spans="11:30" x14ac:dyDescent="0.2">
      <c r="K250" s="32">
        <f>G250*$J250</f>
        <v>0</v>
      </c>
      <c r="L250" s="32">
        <f>H250*$J250</f>
        <v>0</v>
      </c>
      <c r="M250" s="32">
        <f>I250*$J250</f>
        <v>0</v>
      </c>
      <c r="N250" s="32">
        <f>$F250*K250</f>
        <v>0</v>
      </c>
      <c r="O250" s="32">
        <f>$F250*L250</f>
        <v>0</v>
      </c>
      <c r="P250" s="32">
        <f>$F250*M250</f>
        <v>0</v>
      </c>
      <c r="Q250" s="33">
        <f>N250*1.05</f>
        <v>0</v>
      </c>
      <c r="R250" s="33">
        <f>O250*1.05</f>
        <v>0</v>
      </c>
      <c r="S250" s="33">
        <f>P250*1.05</f>
        <v>0</v>
      </c>
      <c r="T250" s="32">
        <f>Q250*0.0341</f>
        <v>0</v>
      </c>
      <c r="U250" s="32">
        <f>R250*0.0341</f>
        <v>0</v>
      </c>
      <c r="V250" s="32">
        <f>S250*0.0341</f>
        <v>0</v>
      </c>
      <c r="W250" s="32">
        <f>Q250+T250</f>
        <v>0</v>
      </c>
      <c r="X250" s="32">
        <f>R250+U250</f>
        <v>0</v>
      </c>
      <c r="Y250" s="32">
        <f>S250+V250</f>
        <v>0</v>
      </c>
      <c r="Z250" s="32">
        <f>R250-S250</f>
        <v>0</v>
      </c>
      <c r="AA250" s="32">
        <f>Y250+Z250</f>
        <v>0</v>
      </c>
    </row>
    <row r="251" spans="11:30" x14ac:dyDescent="0.2">
      <c r="K251" s="32">
        <f>G251*$J251</f>
        <v>0</v>
      </c>
      <c r="L251" s="32">
        <f>H251*$J251</f>
        <v>0</v>
      </c>
      <c r="M251" s="32">
        <f>I251*$J251</f>
        <v>0</v>
      </c>
      <c r="N251" s="32">
        <f>$F251*K251</f>
        <v>0</v>
      </c>
      <c r="O251" s="32">
        <f>$F251*L251</f>
        <v>0</v>
      </c>
      <c r="P251" s="32">
        <f>$F251*M251</f>
        <v>0</v>
      </c>
      <c r="Q251" s="33">
        <f>N251*1.05</f>
        <v>0</v>
      </c>
      <c r="R251" s="33">
        <f>O251*1.05</f>
        <v>0</v>
      </c>
      <c r="S251" s="33">
        <f>P251*1.05</f>
        <v>0</v>
      </c>
      <c r="T251" s="32">
        <f>Q251*0.0341</f>
        <v>0</v>
      </c>
      <c r="U251" s="32">
        <f>R251*0.0341</f>
        <v>0</v>
      </c>
      <c r="V251" s="32">
        <f>S251*0.0341</f>
        <v>0</v>
      </c>
      <c r="W251" s="32">
        <f>Q251+T251</f>
        <v>0</v>
      </c>
      <c r="X251" s="32">
        <f>R251+U251</f>
        <v>0</v>
      </c>
      <c r="Y251" s="32">
        <f>S251+V251</f>
        <v>0</v>
      </c>
      <c r="Z251" s="32">
        <f>R251-S251</f>
        <v>0</v>
      </c>
      <c r="AA251" s="32">
        <f>Y251+Z251</f>
        <v>0</v>
      </c>
    </row>
    <row r="252" spans="11:30" x14ac:dyDescent="0.2">
      <c r="K252" s="32">
        <f>G252*$J252</f>
        <v>0</v>
      </c>
      <c r="L252" s="32">
        <f>H252*$J252</f>
        <v>0</v>
      </c>
      <c r="M252" s="32">
        <f>I252*$J252</f>
        <v>0</v>
      </c>
      <c r="N252" s="32">
        <f>$F252*K252</f>
        <v>0</v>
      </c>
      <c r="O252" s="32">
        <f>$F252*L252</f>
        <v>0</v>
      </c>
      <c r="P252" s="32">
        <f>$F252*M252</f>
        <v>0</v>
      </c>
      <c r="Q252" s="33">
        <f>N252*1.05</f>
        <v>0</v>
      </c>
      <c r="R252" s="33">
        <f>O252*1.05</f>
        <v>0</v>
      </c>
      <c r="S252" s="33">
        <f>P252*1.05</f>
        <v>0</v>
      </c>
      <c r="T252" s="32">
        <f>Q252*0.0341</f>
        <v>0</v>
      </c>
      <c r="U252" s="32">
        <f>R252*0.0341</f>
        <v>0</v>
      </c>
      <c r="V252" s="32">
        <f>S252*0.0341</f>
        <v>0</v>
      </c>
      <c r="W252" s="32">
        <f>Q252+T252</f>
        <v>0</v>
      </c>
      <c r="X252" s="32">
        <f>R252+U252</f>
        <v>0</v>
      </c>
      <c r="Y252" s="32">
        <f>S252+V252</f>
        <v>0</v>
      </c>
      <c r="Z252" s="32">
        <f>R252-S252</f>
        <v>0</v>
      </c>
      <c r="AA252" s="32">
        <f>Y252+Z252</f>
        <v>0</v>
      </c>
    </row>
    <row r="253" spans="11:30" x14ac:dyDescent="0.2">
      <c r="K253" s="32">
        <f>G253*$J253</f>
        <v>0</v>
      </c>
      <c r="L253" s="32">
        <f>H253*$J253</f>
        <v>0</v>
      </c>
      <c r="M253" s="32">
        <f>I253*$J253</f>
        <v>0</v>
      </c>
      <c r="N253" s="32">
        <f>$F253*K253</f>
        <v>0</v>
      </c>
      <c r="O253" s="32">
        <f>$F253*L253</f>
        <v>0</v>
      </c>
      <c r="P253" s="32">
        <f>$F253*M253</f>
        <v>0</v>
      </c>
      <c r="Q253" s="33">
        <f>N253*1.05</f>
        <v>0</v>
      </c>
      <c r="R253" s="33">
        <f>O253*1.05</f>
        <v>0</v>
      </c>
      <c r="S253" s="33">
        <f>P253*1.05</f>
        <v>0</v>
      </c>
      <c r="T253" s="32">
        <f>Q253*0.0341</f>
        <v>0</v>
      </c>
      <c r="U253" s="32">
        <f>R253*0.0341</f>
        <v>0</v>
      </c>
      <c r="V253" s="32">
        <f>S253*0.0341</f>
        <v>0</v>
      </c>
      <c r="W253" s="32">
        <f>Q253+T253</f>
        <v>0</v>
      </c>
      <c r="X253" s="32">
        <f>R253+U253</f>
        <v>0</v>
      </c>
      <c r="Y253" s="32">
        <f>S253+V253</f>
        <v>0</v>
      </c>
      <c r="Z253" s="32">
        <f>R253-S253</f>
        <v>0</v>
      </c>
      <c r="AA253" s="32">
        <f>Y253+Z253</f>
        <v>0</v>
      </c>
    </row>
    <row r="254" spans="11:30" x14ac:dyDescent="0.2">
      <c r="K254" s="32">
        <f>G254*$J254</f>
        <v>0</v>
      </c>
      <c r="L254" s="32">
        <f>H254*$J254</f>
        <v>0</v>
      </c>
      <c r="M254" s="32">
        <f>I254*$J254</f>
        <v>0</v>
      </c>
      <c r="N254" s="32">
        <f>$F254*K254</f>
        <v>0</v>
      </c>
      <c r="O254" s="32">
        <f>$F254*L254</f>
        <v>0</v>
      </c>
      <c r="P254" s="32">
        <f>$F254*M254</f>
        <v>0</v>
      </c>
      <c r="Q254" s="33">
        <f>N254*1.05</f>
        <v>0</v>
      </c>
      <c r="R254" s="33">
        <f>O254*1.05</f>
        <v>0</v>
      </c>
      <c r="S254" s="33">
        <f>P254*1.05</f>
        <v>0</v>
      </c>
      <c r="T254" s="32">
        <f>Q254*0.0341</f>
        <v>0</v>
      </c>
      <c r="U254" s="32">
        <f>R254*0.0341</f>
        <v>0</v>
      </c>
      <c r="V254" s="32">
        <f>S254*0.0341</f>
        <v>0</v>
      </c>
      <c r="W254" s="32">
        <f>Q254+T254</f>
        <v>0</v>
      </c>
      <c r="X254" s="32">
        <f>R254+U254</f>
        <v>0</v>
      </c>
      <c r="Y254" s="32">
        <f>S254+V254</f>
        <v>0</v>
      </c>
      <c r="Z254" s="32">
        <f>R254-S254</f>
        <v>0</v>
      </c>
      <c r="AA254" s="32">
        <f>Y254+Z254</f>
        <v>0</v>
      </c>
    </row>
    <row r="255" spans="11:30" x14ac:dyDescent="0.2">
      <c r="K255" s="32">
        <f>G255*$J255</f>
        <v>0</v>
      </c>
      <c r="L255" s="32">
        <f>H255*$J255</f>
        <v>0</v>
      </c>
      <c r="M255" s="32">
        <f>I255*$J255</f>
        <v>0</v>
      </c>
      <c r="N255" s="32">
        <f>$F255*K255</f>
        <v>0</v>
      </c>
      <c r="O255" s="32">
        <f>$F255*L255</f>
        <v>0</v>
      </c>
      <c r="P255" s="32">
        <f>$F255*M255</f>
        <v>0</v>
      </c>
      <c r="Q255" s="33">
        <f>N255*1.05</f>
        <v>0</v>
      </c>
      <c r="R255" s="33">
        <f>O255*1.05</f>
        <v>0</v>
      </c>
      <c r="S255" s="33">
        <f>P255*1.05</f>
        <v>0</v>
      </c>
      <c r="T255" s="32">
        <f>Q255*0.0341</f>
        <v>0</v>
      </c>
      <c r="U255" s="32">
        <f>R255*0.0341</f>
        <v>0</v>
      </c>
      <c r="V255" s="32">
        <f>S255*0.0341</f>
        <v>0</v>
      </c>
      <c r="W255" s="32">
        <f>Q255+T255</f>
        <v>0</v>
      </c>
      <c r="X255" s="32">
        <f>R255+U255</f>
        <v>0</v>
      </c>
      <c r="Y255" s="32">
        <f>S255+V255</f>
        <v>0</v>
      </c>
      <c r="Z255" s="32">
        <f>R255-S255</f>
        <v>0</v>
      </c>
      <c r="AA255" s="32">
        <f>Y255+Z255</f>
        <v>0</v>
      </c>
    </row>
    <row r="256" spans="11:30" x14ac:dyDescent="0.2">
      <c r="K256" s="32">
        <f>G256*$J256</f>
        <v>0</v>
      </c>
      <c r="L256" s="32">
        <f>H256*$J256</f>
        <v>0</v>
      </c>
      <c r="M256" s="32">
        <f>I256*$J256</f>
        <v>0</v>
      </c>
      <c r="N256" s="32">
        <f>$F256*K256</f>
        <v>0</v>
      </c>
      <c r="O256" s="32">
        <f>$F256*L256</f>
        <v>0</v>
      </c>
      <c r="P256" s="32">
        <f>$F256*M256</f>
        <v>0</v>
      </c>
      <c r="Q256" s="33">
        <f>N256*1.05</f>
        <v>0</v>
      </c>
      <c r="R256" s="33">
        <f>O256*1.05</f>
        <v>0</v>
      </c>
      <c r="S256" s="33">
        <f>P256*1.05</f>
        <v>0</v>
      </c>
      <c r="T256" s="32">
        <f>Q256*0.0341</f>
        <v>0</v>
      </c>
      <c r="U256" s="32">
        <f>R256*0.0341</f>
        <v>0</v>
      </c>
      <c r="V256" s="32">
        <f>S256*0.0341</f>
        <v>0</v>
      </c>
      <c r="W256" s="32">
        <f>Q256+T256</f>
        <v>0</v>
      </c>
      <c r="X256" s="32">
        <f>R256+U256</f>
        <v>0</v>
      </c>
      <c r="Y256" s="32">
        <f>S256+V256</f>
        <v>0</v>
      </c>
      <c r="Z256" s="32">
        <f>R256-S256</f>
        <v>0</v>
      </c>
      <c r="AA256" s="32">
        <f>Y256+Z256</f>
        <v>0</v>
      </c>
    </row>
    <row r="257" spans="11:27" x14ac:dyDescent="0.2">
      <c r="K257" s="32">
        <f>G257*$J257</f>
        <v>0</v>
      </c>
      <c r="L257" s="32">
        <f>H257*$J257</f>
        <v>0</v>
      </c>
      <c r="M257" s="32">
        <f>I257*$J257</f>
        <v>0</v>
      </c>
      <c r="N257" s="32">
        <f>$F257*K257</f>
        <v>0</v>
      </c>
      <c r="O257" s="32">
        <f>$F257*L257</f>
        <v>0</v>
      </c>
      <c r="P257" s="32">
        <f>$F257*M257</f>
        <v>0</v>
      </c>
      <c r="Q257" s="33">
        <f>N257*1.05</f>
        <v>0</v>
      </c>
      <c r="R257" s="33">
        <f>O257*1.05</f>
        <v>0</v>
      </c>
      <c r="S257" s="33">
        <f>P257*1.05</f>
        <v>0</v>
      </c>
      <c r="T257" s="32">
        <f>Q257*0.0341</f>
        <v>0</v>
      </c>
      <c r="U257" s="32">
        <f>R257*0.0341</f>
        <v>0</v>
      </c>
      <c r="V257" s="32">
        <f>S257*0.0341</f>
        <v>0</v>
      </c>
      <c r="W257" s="32">
        <f>Q257+T257</f>
        <v>0</v>
      </c>
      <c r="X257" s="32">
        <f>R257+U257</f>
        <v>0</v>
      </c>
      <c r="Y257" s="32">
        <f>S257+V257</f>
        <v>0</v>
      </c>
      <c r="Z257" s="32">
        <f>R257-S257</f>
        <v>0</v>
      </c>
      <c r="AA257" s="32">
        <f>Y257+Z257</f>
        <v>0</v>
      </c>
    </row>
    <row r="258" spans="11:27" x14ac:dyDescent="0.2">
      <c r="K258" s="32">
        <f>G258*$J258</f>
        <v>0</v>
      </c>
      <c r="L258" s="32">
        <f>H258*$J258</f>
        <v>0</v>
      </c>
      <c r="M258" s="32">
        <f>I258*$J258</f>
        <v>0</v>
      </c>
      <c r="N258" s="32">
        <f>$F258*K258</f>
        <v>0</v>
      </c>
      <c r="O258" s="32">
        <f>$F258*L258</f>
        <v>0</v>
      </c>
      <c r="P258" s="32">
        <f>$F258*M258</f>
        <v>0</v>
      </c>
      <c r="Q258" s="33">
        <f>N258*1.05</f>
        <v>0</v>
      </c>
      <c r="R258" s="33">
        <f>O258*1.05</f>
        <v>0</v>
      </c>
      <c r="S258" s="33">
        <f>P258*1.05</f>
        <v>0</v>
      </c>
      <c r="T258" s="32">
        <f>Q258*0.0341</f>
        <v>0</v>
      </c>
      <c r="U258" s="32">
        <f>R258*0.0341</f>
        <v>0</v>
      </c>
      <c r="V258" s="32">
        <f>S258*0.0341</f>
        <v>0</v>
      </c>
      <c r="W258" s="32">
        <f>Q258+T258</f>
        <v>0</v>
      </c>
      <c r="X258" s="32">
        <f>R258+U258</f>
        <v>0</v>
      </c>
      <c r="Y258" s="32">
        <f>S258+V258</f>
        <v>0</v>
      </c>
      <c r="Z258" s="32">
        <f>R258-S258</f>
        <v>0</v>
      </c>
      <c r="AA258" s="32">
        <f>Y258+Z258</f>
        <v>0</v>
      </c>
    </row>
    <row r="259" spans="11:27" x14ac:dyDescent="0.2">
      <c r="K259" s="32">
        <f>G259*$J259</f>
        <v>0</v>
      </c>
      <c r="L259" s="32">
        <f>H259*$J259</f>
        <v>0</v>
      </c>
      <c r="M259" s="32">
        <f>I259*$J259</f>
        <v>0</v>
      </c>
      <c r="N259" s="32">
        <f>$F259*K259</f>
        <v>0</v>
      </c>
      <c r="O259" s="32">
        <f>$F259*L259</f>
        <v>0</v>
      </c>
      <c r="P259" s="32">
        <f>$F259*M259</f>
        <v>0</v>
      </c>
      <c r="Q259" s="33">
        <f>N259*1.05</f>
        <v>0</v>
      </c>
      <c r="R259" s="33">
        <f>O259*1.05</f>
        <v>0</v>
      </c>
      <c r="S259" s="33">
        <f>P259*1.05</f>
        <v>0</v>
      </c>
      <c r="T259" s="32">
        <f>Q259*0.0341</f>
        <v>0</v>
      </c>
      <c r="U259" s="32">
        <f>R259*0.0341</f>
        <v>0</v>
      </c>
      <c r="V259" s="32">
        <f>S259*0.0341</f>
        <v>0</v>
      </c>
      <c r="W259" s="32">
        <f>Q259+T259</f>
        <v>0</v>
      </c>
      <c r="X259" s="32">
        <f>R259+U259</f>
        <v>0</v>
      </c>
      <c r="Y259" s="32">
        <f>S259+V259</f>
        <v>0</v>
      </c>
      <c r="Z259" s="32">
        <f>R259-S259</f>
        <v>0</v>
      </c>
      <c r="AA259" s="32">
        <f>Y259+Z259</f>
        <v>0</v>
      </c>
    </row>
    <row r="260" spans="11:27" x14ac:dyDescent="0.2">
      <c r="K260" s="32">
        <f>G260*$J260</f>
        <v>0</v>
      </c>
      <c r="L260" s="32">
        <f>H260*$J260</f>
        <v>0</v>
      </c>
      <c r="M260" s="32">
        <f>I260*$J260</f>
        <v>0</v>
      </c>
      <c r="N260" s="32">
        <f>$F260*K260</f>
        <v>0</v>
      </c>
      <c r="O260" s="32">
        <f>$F260*L260</f>
        <v>0</v>
      </c>
      <c r="P260" s="32">
        <f>$F260*M260</f>
        <v>0</v>
      </c>
      <c r="Q260" s="33">
        <f>N260*1.05</f>
        <v>0</v>
      </c>
      <c r="R260" s="33">
        <f>O260*1.05</f>
        <v>0</v>
      </c>
      <c r="S260" s="33">
        <f>P260*1.05</f>
        <v>0</v>
      </c>
      <c r="T260" s="32">
        <f>Q260*0.0341</f>
        <v>0</v>
      </c>
      <c r="U260" s="32">
        <f>R260*0.0341</f>
        <v>0</v>
      </c>
      <c r="V260" s="32">
        <f>S260*0.0341</f>
        <v>0</v>
      </c>
      <c r="W260" s="32">
        <f>Q260+T260</f>
        <v>0</v>
      </c>
      <c r="X260" s="32">
        <f>R260+U260</f>
        <v>0</v>
      </c>
      <c r="Y260" s="32">
        <f>S260+V260</f>
        <v>0</v>
      </c>
      <c r="Z260" s="32">
        <f>R260-S260</f>
        <v>0</v>
      </c>
      <c r="AA260" s="32">
        <f>Y260+Z260</f>
        <v>0</v>
      </c>
    </row>
    <row r="261" spans="11:27" x14ac:dyDescent="0.2">
      <c r="K261" s="32">
        <f>G261*$J261</f>
        <v>0</v>
      </c>
      <c r="L261" s="32">
        <f>H261*$J261</f>
        <v>0</v>
      </c>
      <c r="M261" s="32">
        <f>I261*$J261</f>
        <v>0</v>
      </c>
      <c r="N261" s="32">
        <f>$F261*K261</f>
        <v>0</v>
      </c>
      <c r="O261" s="32">
        <f>$F261*L261</f>
        <v>0</v>
      </c>
      <c r="P261" s="32">
        <f>$F261*M261</f>
        <v>0</v>
      </c>
      <c r="Q261" s="33">
        <f>N261*1.05</f>
        <v>0</v>
      </c>
      <c r="R261" s="33">
        <f>O261*1.05</f>
        <v>0</v>
      </c>
      <c r="S261" s="33">
        <f>P261*1.05</f>
        <v>0</v>
      </c>
      <c r="T261" s="32">
        <f>Q261*0.0341</f>
        <v>0</v>
      </c>
      <c r="U261" s="32">
        <f>R261*0.0341</f>
        <v>0</v>
      </c>
      <c r="V261" s="32">
        <f>S261*0.0341</f>
        <v>0</v>
      </c>
      <c r="W261" s="32">
        <f>Q261+T261</f>
        <v>0</v>
      </c>
      <c r="X261" s="32">
        <f>R261+U261</f>
        <v>0</v>
      </c>
      <c r="Y261" s="32">
        <f>S261+V261</f>
        <v>0</v>
      </c>
      <c r="Z261" s="32">
        <f>R261-S261</f>
        <v>0</v>
      </c>
      <c r="AA261" s="32">
        <f>Y261+Z261</f>
        <v>0</v>
      </c>
    </row>
    <row r="262" spans="11:27" x14ac:dyDescent="0.2">
      <c r="K262" s="32">
        <f>G262*$J262</f>
        <v>0</v>
      </c>
      <c r="L262" s="32">
        <f>H262*$J262</f>
        <v>0</v>
      </c>
      <c r="M262" s="32">
        <f>I262*$J262</f>
        <v>0</v>
      </c>
      <c r="N262" s="32">
        <f>$F262*K262</f>
        <v>0</v>
      </c>
      <c r="O262" s="32">
        <f>$F262*L262</f>
        <v>0</v>
      </c>
      <c r="P262" s="32">
        <f>$F262*M262</f>
        <v>0</v>
      </c>
      <c r="Q262" s="33">
        <f>N262*1.05</f>
        <v>0</v>
      </c>
      <c r="R262" s="33">
        <f>O262*1.05</f>
        <v>0</v>
      </c>
      <c r="S262" s="33">
        <f>P262*1.05</f>
        <v>0</v>
      </c>
      <c r="T262" s="32">
        <f>Q262*0.0341</f>
        <v>0</v>
      </c>
      <c r="U262" s="32">
        <f>R262*0.0341</f>
        <v>0</v>
      </c>
      <c r="V262" s="32">
        <f>S262*0.0341</f>
        <v>0</v>
      </c>
      <c r="W262" s="32">
        <f>Q262+T262</f>
        <v>0</v>
      </c>
      <c r="X262" s="32">
        <f>R262+U262</f>
        <v>0</v>
      </c>
      <c r="Y262" s="32">
        <f>S262+V262</f>
        <v>0</v>
      </c>
      <c r="Z262" s="32">
        <f>R262-S262</f>
        <v>0</v>
      </c>
      <c r="AA262" s="32">
        <f>Y262+Z262</f>
        <v>0</v>
      </c>
    </row>
    <row r="263" spans="11:27" x14ac:dyDescent="0.2">
      <c r="K263" s="32">
        <f>G263*$J263</f>
        <v>0</v>
      </c>
      <c r="L263" s="32">
        <f>H263*$J263</f>
        <v>0</v>
      </c>
      <c r="M263" s="32">
        <f>I263*$J263</f>
        <v>0</v>
      </c>
      <c r="N263" s="32">
        <f>$F263*K263</f>
        <v>0</v>
      </c>
      <c r="O263" s="32">
        <f>$F263*L263</f>
        <v>0</v>
      </c>
      <c r="P263" s="32">
        <f>$F263*M263</f>
        <v>0</v>
      </c>
      <c r="Q263" s="33">
        <f>N263*1.05</f>
        <v>0</v>
      </c>
      <c r="R263" s="33">
        <f>O263*1.05</f>
        <v>0</v>
      </c>
      <c r="S263" s="33">
        <f>P263*1.05</f>
        <v>0</v>
      </c>
      <c r="T263" s="32">
        <f>Q263*0.0341</f>
        <v>0</v>
      </c>
      <c r="U263" s="32">
        <f>R263*0.0341</f>
        <v>0</v>
      </c>
      <c r="V263" s="32">
        <f>S263*0.0341</f>
        <v>0</v>
      </c>
      <c r="W263" s="32">
        <f>Q263+T263</f>
        <v>0</v>
      </c>
      <c r="X263" s="32">
        <f>R263+U263</f>
        <v>0</v>
      </c>
      <c r="Y263" s="32">
        <f>S263+V263</f>
        <v>0</v>
      </c>
      <c r="Z263" s="32">
        <f>R263-S263</f>
        <v>0</v>
      </c>
      <c r="AA263" s="32">
        <f>Y263+Z263</f>
        <v>0</v>
      </c>
    </row>
    <row r="264" spans="11:27" x14ac:dyDescent="0.2">
      <c r="K264" s="32">
        <f>G264*$J264</f>
        <v>0</v>
      </c>
      <c r="L264" s="32">
        <f>H264*$J264</f>
        <v>0</v>
      </c>
      <c r="M264" s="32">
        <f>I264*$J264</f>
        <v>0</v>
      </c>
      <c r="N264" s="32">
        <f>$F264*K264</f>
        <v>0</v>
      </c>
      <c r="O264" s="32">
        <f>$F264*L264</f>
        <v>0</v>
      </c>
      <c r="P264" s="32">
        <f>$F264*M264</f>
        <v>0</v>
      </c>
      <c r="Q264" s="33">
        <f>N264*1.05</f>
        <v>0</v>
      </c>
      <c r="R264" s="33">
        <f>O264*1.05</f>
        <v>0</v>
      </c>
      <c r="S264" s="33">
        <f>P264*1.05</f>
        <v>0</v>
      </c>
      <c r="T264" s="32">
        <f>Q264*0.0341</f>
        <v>0</v>
      </c>
      <c r="U264" s="32">
        <f>R264*0.0341</f>
        <v>0</v>
      </c>
      <c r="V264" s="32">
        <f>S264*0.0341</f>
        <v>0</v>
      </c>
      <c r="W264" s="32">
        <f>Q264+T264</f>
        <v>0</v>
      </c>
      <c r="X264" s="32">
        <f>R264+U264</f>
        <v>0</v>
      </c>
      <c r="Y264" s="32">
        <f>S264+V264</f>
        <v>0</v>
      </c>
      <c r="Z264" s="32">
        <f>R264-S264</f>
        <v>0</v>
      </c>
      <c r="AA264" s="32">
        <f>Y264+Z264</f>
        <v>0</v>
      </c>
    </row>
    <row r="265" spans="11:27" x14ac:dyDescent="0.2">
      <c r="K265" s="32">
        <f>G265*$J265</f>
        <v>0</v>
      </c>
      <c r="L265" s="32">
        <f>H265*$J265</f>
        <v>0</v>
      </c>
      <c r="M265" s="32">
        <f>I265*$J265</f>
        <v>0</v>
      </c>
      <c r="N265" s="32">
        <f>$F265*K265</f>
        <v>0</v>
      </c>
      <c r="O265" s="32">
        <f>$F265*L265</f>
        <v>0</v>
      </c>
      <c r="P265" s="32">
        <f>$F265*M265</f>
        <v>0</v>
      </c>
      <c r="Q265" s="33">
        <f>N265*1.05</f>
        <v>0</v>
      </c>
      <c r="R265" s="33">
        <f>O265*1.05</f>
        <v>0</v>
      </c>
      <c r="S265" s="33">
        <f>P265*1.05</f>
        <v>0</v>
      </c>
      <c r="T265" s="32">
        <f>Q265*0.0341</f>
        <v>0</v>
      </c>
      <c r="U265" s="32">
        <f>R265*0.0341</f>
        <v>0</v>
      </c>
      <c r="V265" s="32">
        <f>S265*0.0341</f>
        <v>0</v>
      </c>
      <c r="W265" s="32">
        <f>Q265+T265</f>
        <v>0</v>
      </c>
      <c r="X265" s="32">
        <f>R265+U265</f>
        <v>0</v>
      </c>
      <c r="Y265" s="32">
        <f>S265+V265</f>
        <v>0</v>
      </c>
      <c r="Z265" s="32">
        <f>R265-S265</f>
        <v>0</v>
      </c>
      <c r="AA265" s="32">
        <f>Y265+Z265</f>
        <v>0</v>
      </c>
    </row>
    <row r="266" spans="11:27" x14ac:dyDescent="0.2">
      <c r="K266" s="32">
        <f>G266*$J266</f>
        <v>0</v>
      </c>
      <c r="L266" s="32">
        <f>H266*$J266</f>
        <v>0</v>
      </c>
      <c r="M266" s="32">
        <f>I266*$J266</f>
        <v>0</v>
      </c>
      <c r="N266" s="32">
        <f>$F266*K266</f>
        <v>0</v>
      </c>
      <c r="O266" s="32">
        <f>$F266*L266</f>
        <v>0</v>
      </c>
      <c r="P266" s="32">
        <f>$F266*M266</f>
        <v>0</v>
      </c>
      <c r="Q266" s="33">
        <f>N266*1.05</f>
        <v>0</v>
      </c>
      <c r="R266" s="33">
        <f>O266*1.05</f>
        <v>0</v>
      </c>
      <c r="S266" s="33">
        <f>P266*1.05</f>
        <v>0</v>
      </c>
      <c r="T266" s="32">
        <f>Q266*0.0341</f>
        <v>0</v>
      </c>
      <c r="U266" s="32">
        <f>R266*0.0341</f>
        <v>0</v>
      </c>
      <c r="V266" s="32">
        <f>S266*0.0341</f>
        <v>0</v>
      </c>
      <c r="W266" s="32">
        <f>Q266+T266</f>
        <v>0</v>
      </c>
      <c r="X266" s="32">
        <f>R266+U266</f>
        <v>0</v>
      </c>
      <c r="Y266" s="32">
        <f>S266+V266</f>
        <v>0</v>
      </c>
      <c r="Z266" s="32">
        <f>R266-S266</f>
        <v>0</v>
      </c>
      <c r="AA266" s="32">
        <f>Y266+Z266</f>
        <v>0</v>
      </c>
    </row>
    <row r="267" spans="11:27" x14ac:dyDescent="0.2">
      <c r="K267" s="32">
        <f>G267*$J267</f>
        <v>0</v>
      </c>
      <c r="L267" s="32">
        <f>H267*$J267</f>
        <v>0</v>
      </c>
      <c r="M267" s="32">
        <f>I267*$J267</f>
        <v>0</v>
      </c>
      <c r="N267" s="32">
        <f>$F267*K267</f>
        <v>0</v>
      </c>
      <c r="O267" s="32">
        <f>$F267*L267</f>
        <v>0</v>
      </c>
      <c r="P267" s="32">
        <f>$F267*M267</f>
        <v>0</v>
      </c>
      <c r="Q267" s="33">
        <f>N267*1.05</f>
        <v>0</v>
      </c>
      <c r="R267" s="33">
        <f>O267*1.05</f>
        <v>0</v>
      </c>
      <c r="S267" s="33">
        <f>P267*1.05</f>
        <v>0</v>
      </c>
      <c r="T267" s="32">
        <f>Q267*0.0341</f>
        <v>0</v>
      </c>
      <c r="U267" s="32">
        <f>R267*0.0341</f>
        <v>0</v>
      </c>
      <c r="V267" s="32">
        <f>S267*0.0341</f>
        <v>0</v>
      </c>
      <c r="W267" s="32">
        <f>Q267+T267</f>
        <v>0</v>
      </c>
      <c r="X267" s="32">
        <f>R267+U267</f>
        <v>0</v>
      </c>
      <c r="Y267" s="32">
        <f>S267+V267</f>
        <v>0</v>
      </c>
      <c r="Z267" s="32">
        <f>R267-S267</f>
        <v>0</v>
      </c>
      <c r="AA267" s="32">
        <f>Y267+Z267</f>
        <v>0</v>
      </c>
    </row>
    <row r="268" spans="11:27" x14ac:dyDescent="0.2">
      <c r="K268" s="32">
        <f>G268*$J268</f>
        <v>0</v>
      </c>
      <c r="L268" s="32">
        <f>H268*$J268</f>
        <v>0</v>
      </c>
      <c r="M268" s="32">
        <f>I268*$J268</f>
        <v>0</v>
      </c>
      <c r="N268" s="32">
        <f>$F268*K268</f>
        <v>0</v>
      </c>
      <c r="O268" s="32">
        <f>$F268*L268</f>
        <v>0</v>
      </c>
      <c r="P268" s="32">
        <f>$F268*M268</f>
        <v>0</v>
      </c>
      <c r="Q268" s="33">
        <f>N268*1.05</f>
        <v>0</v>
      </c>
      <c r="R268" s="33">
        <f>O268*1.05</f>
        <v>0</v>
      </c>
      <c r="S268" s="33">
        <f>P268*1.05</f>
        <v>0</v>
      </c>
      <c r="T268" s="32">
        <f>Q268*0.0341</f>
        <v>0</v>
      </c>
      <c r="U268" s="32">
        <f>R268*0.0341</f>
        <v>0</v>
      </c>
      <c r="V268" s="32">
        <f>S268*0.0341</f>
        <v>0</v>
      </c>
      <c r="W268" s="32">
        <f>Q268+T268</f>
        <v>0</v>
      </c>
      <c r="X268" s="32">
        <f>R268+U268</f>
        <v>0</v>
      </c>
      <c r="Y268" s="32">
        <f>S268+V268</f>
        <v>0</v>
      </c>
      <c r="Z268" s="32">
        <f>R268-S268</f>
        <v>0</v>
      </c>
      <c r="AA268" s="32">
        <f>Y268+Z268</f>
        <v>0</v>
      </c>
    </row>
    <row r="269" spans="11:27" x14ac:dyDescent="0.2">
      <c r="K269" s="32">
        <f>G269*$J269</f>
        <v>0</v>
      </c>
      <c r="L269" s="32">
        <f>H269*$J269</f>
        <v>0</v>
      </c>
      <c r="M269" s="32">
        <f>I269*$J269</f>
        <v>0</v>
      </c>
      <c r="N269" s="32">
        <f>$F269*K269</f>
        <v>0</v>
      </c>
      <c r="O269" s="32">
        <f>$F269*L269</f>
        <v>0</v>
      </c>
      <c r="P269" s="32">
        <f>$F269*M269</f>
        <v>0</v>
      </c>
      <c r="Q269" s="33">
        <f>N269*1.05</f>
        <v>0</v>
      </c>
      <c r="R269" s="33">
        <f>O269*1.05</f>
        <v>0</v>
      </c>
      <c r="S269" s="33">
        <f>P269*1.05</f>
        <v>0</v>
      </c>
      <c r="T269" s="32">
        <f>Q269*0.0341</f>
        <v>0</v>
      </c>
      <c r="U269" s="32">
        <f>R269*0.0341</f>
        <v>0</v>
      </c>
      <c r="V269" s="32">
        <f>S269*0.0341</f>
        <v>0</v>
      </c>
      <c r="W269" s="32">
        <f>Q269+T269</f>
        <v>0</v>
      </c>
      <c r="X269" s="32">
        <f>R269+U269</f>
        <v>0</v>
      </c>
      <c r="Y269" s="32">
        <f>S269+V269</f>
        <v>0</v>
      </c>
      <c r="Z269" s="32">
        <f>R269-S269</f>
        <v>0</v>
      </c>
      <c r="AA269" s="32">
        <f>Y269+Z269</f>
        <v>0</v>
      </c>
    </row>
    <row r="270" spans="11:27" x14ac:dyDescent="0.2">
      <c r="K270" s="32">
        <f>G270*$J270</f>
        <v>0</v>
      </c>
      <c r="L270" s="32">
        <f>H270*$J270</f>
        <v>0</v>
      </c>
      <c r="M270" s="32">
        <f>I270*$J270</f>
        <v>0</v>
      </c>
      <c r="N270" s="32">
        <f>$F270*K270</f>
        <v>0</v>
      </c>
      <c r="O270" s="32">
        <f>$F270*L270</f>
        <v>0</v>
      </c>
      <c r="P270" s="32">
        <f>$F270*M270</f>
        <v>0</v>
      </c>
      <c r="Q270" s="33">
        <f>N270*1.05</f>
        <v>0</v>
      </c>
      <c r="R270" s="33">
        <f>O270*1.05</f>
        <v>0</v>
      </c>
      <c r="S270" s="33">
        <f>P270*1.05</f>
        <v>0</v>
      </c>
      <c r="T270" s="32">
        <f>Q270*0.0341</f>
        <v>0</v>
      </c>
      <c r="U270" s="32">
        <f>R270*0.0341</f>
        <v>0</v>
      </c>
      <c r="V270" s="32">
        <f>S270*0.0341</f>
        <v>0</v>
      </c>
      <c r="W270" s="32">
        <f>Q270+T270</f>
        <v>0</v>
      </c>
      <c r="X270" s="32">
        <f>R270+U270</f>
        <v>0</v>
      </c>
      <c r="Y270" s="32">
        <f>S270+V270</f>
        <v>0</v>
      </c>
      <c r="Z270" s="32">
        <f>R270-S270</f>
        <v>0</v>
      </c>
      <c r="AA270" s="32">
        <f>Y270+Z270</f>
        <v>0</v>
      </c>
    </row>
    <row r="271" spans="11:27" x14ac:dyDescent="0.2">
      <c r="K271" s="32">
        <f>G271*$J271</f>
        <v>0</v>
      </c>
      <c r="L271" s="32">
        <f>H271*$J271</f>
        <v>0</v>
      </c>
      <c r="M271" s="32">
        <f>I271*$J271</f>
        <v>0</v>
      </c>
      <c r="N271" s="32">
        <f>$F271*K271</f>
        <v>0</v>
      </c>
      <c r="O271" s="32">
        <f>$F271*L271</f>
        <v>0</v>
      </c>
      <c r="P271" s="32">
        <f>$F271*M271</f>
        <v>0</v>
      </c>
      <c r="Q271" s="33">
        <f>N271*1.05</f>
        <v>0</v>
      </c>
      <c r="R271" s="33">
        <f>O271*1.05</f>
        <v>0</v>
      </c>
      <c r="S271" s="33">
        <f>P271*1.05</f>
        <v>0</v>
      </c>
      <c r="T271" s="32">
        <f>Q271*0.0341</f>
        <v>0</v>
      </c>
      <c r="U271" s="32">
        <f>R271*0.0341</f>
        <v>0</v>
      </c>
      <c r="V271" s="32">
        <f>S271*0.0341</f>
        <v>0</v>
      </c>
      <c r="W271" s="32">
        <f>Q271+T271</f>
        <v>0</v>
      </c>
      <c r="X271" s="32">
        <f>R271+U271</f>
        <v>0</v>
      </c>
      <c r="Y271" s="32">
        <f>S271+V271</f>
        <v>0</v>
      </c>
      <c r="Z271" s="32">
        <f>R271-S271</f>
        <v>0</v>
      </c>
      <c r="AA271" s="32">
        <f>Y271+Z271</f>
        <v>0</v>
      </c>
    </row>
    <row r="272" spans="11:27" x14ac:dyDescent="0.2">
      <c r="K272" s="32">
        <f>G272*$J272</f>
        <v>0</v>
      </c>
      <c r="L272" s="32">
        <f>H272*$J272</f>
        <v>0</v>
      </c>
      <c r="M272" s="32">
        <f>I272*$J272</f>
        <v>0</v>
      </c>
      <c r="N272" s="32">
        <f>$F272*K272</f>
        <v>0</v>
      </c>
      <c r="O272" s="32">
        <f>$F272*L272</f>
        <v>0</v>
      </c>
      <c r="P272" s="32">
        <f>$F272*M272</f>
        <v>0</v>
      </c>
      <c r="Q272" s="33">
        <f>N272*1.05</f>
        <v>0</v>
      </c>
      <c r="R272" s="33">
        <f>O272*1.05</f>
        <v>0</v>
      </c>
      <c r="S272" s="33">
        <f>P272*1.05</f>
        <v>0</v>
      </c>
      <c r="T272" s="32">
        <f>Q272*0.0341</f>
        <v>0</v>
      </c>
      <c r="U272" s="32">
        <f>R272*0.0341</f>
        <v>0</v>
      </c>
      <c r="V272" s="32">
        <f>S272*0.0341</f>
        <v>0</v>
      </c>
      <c r="W272" s="32">
        <f>Q272+T272</f>
        <v>0</v>
      </c>
      <c r="X272" s="32">
        <f>R272+U272</f>
        <v>0</v>
      </c>
      <c r="Y272" s="32">
        <f>S272+V272</f>
        <v>0</v>
      </c>
      <c r="Z272" s="32">
        <f>R272-S272</f>
        <v>0</v>
      </c>
      <c r="AA272" s="32">
        <f>Y272+Z272</f>
        <v>0</v>
      </c>
    </row>
    <row r="273" spans="11:27" x14ac:dyDescent="0.2">
      <c r="K273" s="32">
        <f>G273*$J273</f>
        <v>0</v>
      </c>
      <c r="L273" s="32">
        <f>H273*$J273</f>
        <v>0</v>
      </c>
      <c r="M273" s="32">
        <f>I273*$J273</f>
        <v>0</v>
      </c>
      <c r="N273" s="32">
        <f>$F273*K273</f>
        <v>0</v>
      </c>
      <c r="O273" s="32">
        <f>$F273*L273</f>
        <v>0</v>
      </c>
      <c r="P273" s="32">
        <f>$F273*M273</f>
        <v>0</v>
      </c>
      <c r="Q273" s="33">
        <f>N273*1.05</f>
        <v>0</v>
      </c>
      <c r="R273" s="33">
        <f>O273*1.05</f>
        <v>0</v>
      </c>
      <c r="S273" s="33">
        <f>P273*1.05</f>
        <v>0</v>
      </c>
      <c r="T273" s="32">
        <f>Q273*0.0341</f>
        <v>0</v>
      </c>
      <c r="U273" s="32">
        <f>R273*0.0341</f>
        <v>0</v>
      </c>
      <c r="V273" s="32">
        <f>S273*0.0341</f>
        <v>0</v>
      </c>
      <c r="W273" s="32">
        <f>Q273+T273</f>
        <v>0</v>
      </c>
      <c r="X273" s="32">
        <f>R273+U273</f>
        <v>0</v>
      </c>
      <c r="Y273" s="32">
        <f>S273+V273</f>
        <v>0</v>
      </c>
      <c r="Z273" s="32">
        <f>R273-S273</f>
        <v>0</v>
      </c>
      <c r="AA273" s="32">
        <f>Y273+Z273</f>
        <v>0</v>
      </c>
    </row>
    <row r="274" spans="11:27" x14ac:dyDescent="0.2">
      <c r="K274" s="32">
        <f>G274*$J274</f>
        <v>0</v>
      </c>
      <c r="L274" s="32">
        <f>H274*$J274</f>
        <v>0</v>
      </c>
      <c r="M274" s="32">
        <f>I274*$J274</f>
        <v>0</v>
      </c>
      <c r="N274" s="32">
        <f>$F274*K274</f>
        <v>0</v>
      </c>
      <c r="O274" s="32">
        <f>$F274*L274</f>
        <v>0</v>
      </c>
      <c r="P274" s="32">
        <f>$F274*M274</f>
        <v>0</v>
      </c>
      <c r="Q274" s="33">
        <f>N274*1.05</f>
        <v>0</v>
      </c>
      <c r="R274" s="33">
        <f>O274*1.05</f>
        <v>0</v>
      </c>
      <c r="S274" s="33">
        <f>P274*1.05</f>
        <v>0</v>
      </c>
      <c r="T274" s="32">
        <f>Q274*0.0341</f>
        <v>0</v>
      </c>
      <c r="U274" s="32">
        <f>R274*0.0341</f>
        <v>0</v>
      </c>
      <c r="V274" s="32">
        <f>S274*0.0341</f>
        <v>0</v>
      </c>
      <c r="W274" s="32">
        <f>Q274+T274</f>
        <v>0</v>
      </c>
      <c r="X274" s="32">
        <f>R274+U274</f>
        <v>0</v>
      </c>
      <c r="Y274" s="32">
        <f>S274+V274</f>
        <v>0</v>
      </c>
      <c r="Z274" s="32">
        <f>R274-S274</f>
        <v>0</v>
      </c>
      <c r="AA274" s="32">
        <f>Y274+Z274</f>
        <v>0</v>
      </c>
    </row>
    <row r="275" spans="11:27" x14ac:dyDescent="0.2">
      <c r="K275" s="32">
        <f>G275*$J275</f>
        <v>0</v>
      </c>
      <c r="L275" s="32">
        <f>H275*$J275</f>
        <v>0</v>
      </c>
      <c r="M275" s="32">
        <f>I275*$J275</f>
        <v>0</v>
      </c>
      <c r="N275" s="32">
        <f>$F275*K275</f>
        <v>0</v>
      </c>
      <c r="O275" s="32">
        <f>$F275*L275</f>
        <v>0</v>
      </c>
      <c r="P275" s="32">
        <f>$F275*M275</f>
        <v>0</v>
      </c>
      <c r="Q275" s="33">
        <f>N275*1.05</f>
        <v>0</v>
      </c>
      <c r="R275" s="33">
        <f>O275*1.05</f>
        <v>0</v>
      </c>
      <c r="S275" s="33">
        <f>P275*1.05</f>
        <v>0</v>
      </c>
      <c r="T275" s="32">
        <f>Q275*0.0341</f>
        <v>0</v>
      </c>
      <c r="U275" s="32">
        <f>R275*0.0341</f>
        <v>0</v>
      </c>
      <c r="V275" s="32">
        <f>S275*0.0341</f>
        <v>0</v>
      </c>
      <c r="W275" s="32">
        <f>Q275+T275</f>
        <v>0</v>
      </c>
      <c r="X275" s="32">
        <f>R275+U275</f>
        <v>0</v>
      </c>
      <c r="Y275" s="32">
        <f>S275+V275</f>
        <v>0</v>
      </c>
      <c r="Z275" s="32">
        <f>R275-S275</f>
        <v>0</v>
      </c>
      <c r="AA275" s="32">
        <f>Y275+Z275</f>
        <v>0</v>
      </c>
    </row>
    <row r="276" spans="11:27" x14ac:dyDescent="0.2">
      <c r="K276" s="32">
        <f>G276*$J276</f>
        <v>0</v>
      </c>
      <c r="L276" s="32">
        <f>H276*$J276</f>
        <v>0</v>
      </c>
      <c r="M276" s="32">
        <f>I276*$J276</f>
        <v>0</v>
      </c>
      <c r="N276" s="32">
        <f>$F276*K276</f>
        <v>0</v>
      </c>
      <c r="O276" s="32">
        <f>$F276*L276</f>
        <v>0</v>
      </c>
      <c r="P276" s="32">
        <f>$F276*M276</f>
        <v>0</v>
      </c>
      <c r="Q276" s="33">
        <f>N276*1.05</f>
        <v>0</v>
      </c>
      <c r="R276" s="33">
        <f>O276*1.05</f>
        <v>0</v>
      </c>
      <c r="S276" s="33">
        <f>P276*1.05</f>
        <v>0</v>
      </c>
      <c r="T276" s="32">
        <f>Q276*0.0341</f>
        <v>0</v>
      </c>
      <c r="U276" s="32">
        <f>R276*0.0341</f>
        <v>0</v>
      </c>
      <c r="V276" s="32">
        <f>S276*0.0341</f>
        <v>0</v>
      </c>
      <c r="W276" s="32">
        <f>Q276+T276</f>
        <v>0</v>
      </c>
      <c r="X276" s="32">
        <f>R276+U276</f>
        <v>0</v>
      </c>
      <c r="Y276" s="32">
        <f>S276+V276</f>
        <v>0</v>
      </c>
      <c r="Z276" s="32">
        <f>R276-S276</f>
        <v>0</v>
      </c>
      <c r="AA276" s="32">
        <f>Y276+Z276</f>
        <v>0</v>
      </c>
    </row>
    <row r="277" spans="11:27" x14ac:dyDescent="0.2">
      <c r="K277" s="32">
        <f>G277*$J277</f>
        <v>0</v>
      </c>
      <c r="L277" s="32">
        <f>H277*$J277</f>
        <v>0</v>
      </c>
      <c r="M277" s="32">
        <f>I277*$J277</f>
        <v>0</v>
      </c>
      <c r="N277" s="32">
        <f>$F277*K277</f>
        <v>0</v>
      </c>
      <c r="O277" s="32">
        <f>$F277*L277</f>
        <v>0</v>
      </c>
      <c r="P277" s="32">
        <f>$F277*M277</f>
        <v>0</v>
      </c>
      <c r="Q277" s="33">
        <f>N277*1.05</f>
        <v>0</v>
      </c>
      <c r="R277" s="33">
        <f>O277*1.05</f>
        <v>0</v>
      </c>
      <c r="S277" s="33">
        <f>P277*1.05</f>
        <v>0</v>
      </c>
      <c r="T277" s="32">
        <f>Q277*0.0341</f>
        <v>0</v>
      </c>
      <c r="U277" s="32">
        <f>R277*0.0341</f>
        <v>0</v>
      </c>
      <c r="V277" s="32">
        <f>S277*0.0341</f>
        <v>0</v>
      </c>
      <c r="W277" s="32">
        <f>Q277+T277</f>
        <v>0</v>
      </c>
      <c r="X277" s="32">
        <f>R277+U277</f>
        <v>0</v>
      </c>
      <c r="Y277" s="32">
        <f>S277+V277</f>
        <v>0</v>
      </c>
      <c r="Z277" s="32">
        <f>R277-S277</f>
        <v>0</v>
      </c>
      <c r="AA277" s="32">
        <f>Y277+Z277</f>
        <v>0</v>
      </c>
    </row>
    <row r="278" spans="11:27" x14ac:dyDescent="0.2">
      <c r="K278" s="32">
        <f>G278*$J278</f>
        <v>0</v>
      </c>
      <c r="L278" s="32">
        <f>H278*$J278</f>
        <v>0</v>
      </c>
      <c r="M278" s="32">
        <f>I278*$J278</f>
        <v>0</v>
      </c>
      <c r="N278" s="32">
        <f>$F278*K278</f>
        <v>0</v>
      </c>
      <c r="O278" s="32">
        <f>$F278*L278</f>
        <v>0</v>
      </c>
      <c r="P278" s="32">
        <f>$F278*M278</f>
        <v>0</v>
      </c>
      <c r="Q278" s="33">
        <f>N278*1.05</f>
        <v>0</v>
      </c>
      <c r="R278" s="33">
        <f>O278*1.05</f>
        <v>0</v>
      </c>
      <c r="S278" s="33">
        <f>P278*1.05</f>
        <v>0</v>
      </c>
      <c r="T278" s="32">
        <f>Q278*0.0341</f>
        <v>0</v>
      </c>
      <c r="U278" s="32">
        <f>R278*0.0341</f>
        <v>0</v>
      </c>
      <c r="V278" s="32">
        <f>S278*0.0341</f>
        <v>0</v>
      </c>
      <c r="W278" s="32">
        <f>Q278+T278</f>
        <v>0</v>
      </c>
      <c r="X278" s="32">
        <f>R278+U278</f>
        <v>0</v>
      </c>
      <c r="Y278" s="32">
        <f>S278+V278</f>
        <v>0</v>
      </c>
      <c r="Z278" s="32">
        <f>R278-S278</f>
        <v>0</v>
      </c>
      <c r="AA278" s="32">
        <f>Y278+Z278</f>
        <v>0</v>
      </c>
    </row>
    <row r="279" spans="11:27" x14ac:dyDescent="0.2">
      <c r="K279" s="32">
        <f>G279*$J279</f>
        <v>0</v>
      </c>
      <c r="L279" s="32">
        <f>H279*$J279</f>
        <v>0</v>
      </c>
      <c r="M279" s="32">
        <f>I279*$J279</f>
        <v>0</v>
      </c>
      <c r="N279" s="32">
        <f>$F279*K279</f>
        <v>0</v>
      </c>
      <c r="O279" s="32">
        <f>$F279*L279</f>
        <v>0</v>
      </c>
      <c r="P279" s="32">
        <f>$F279*M279</f>
        <v>0</v>
      </c>
      <c r="Q279" s="33">
        <f>N279*1.05</f>
        <v>0</v>
      </c>
      <c r="R279" s="33">
        <f>O279*1.05</f>
        <v>0</v>
      </c>
      <c r="S279" s="33">
        <f>P279*1.05</f>
        <v>0</v>
      </c>
      <c r="T279" s="32">
        <f>Q279*0.0341</f>
        <v>0</v>
      </c>
      <c r="U279" s="32">
        <f>R279*0.0341</f>
        <v>0</v>
      </c>
      <c r="V279" s="32">
        <f>S279*0.0341</f>
        <v>0</v>
      </c>
      <c r="W279" s="32">
        <f>Q279+T279</f>
        <v>0</v>
      </c>
      <c r="X279" s="32">
        <f>R279+U279</f>
        <v>0</v>
      </c>
      <c r="Y279" s="32">
        <f>S279+V279</f>
        <v>0</v>
      </c>
      <c r="Z279" s="32">
        <f>R279-S279</f>
        <v>0</v>
      </c>
      <c r="AA279" s="32">
        <f>Y279+Z279</f>
        <v>0</v>
      </c>
    </row>
    <row r="280" spans="11:27" x14ac:dyDescent="0.2">
      <c r="K280" s="32">
        <f>G280*$J280</f>
        <v>0</v>
      </c>
      <c r="L280" s="32">
        <f>H280*$J280</f>
        <v>0</v>
      </c>
      <c r="M280" s="32">
        <f>I280*$J280</f>
        <v>0</v>
      </c>
      <c r="N280" s="32">
        <f>$F280*K280</f>
        <v>0</v>
      </c>
      <c r="O280" s="32">
        <f>$F280*L280</f>
        <v>0</v>
      </c>
      <c r="P280" s="32">
        <f>$F280*M280</f>
        <v>0</v>
      </c>
      <c r="Q280" s="33">
        <f>N280*1.05</f>
        <v>0</v>
      </c>
      <c r="R280" s="33">
        <f>O280*1.05</f>
        <v>0</v>
      </c>
      <c r="S280" s="33">
        <f>P280*1.05</f>
        <v>0</v>
      </c>
      <c r="T280" s="32">
        <f>Q280*0.0341</f>
        <v>0</v>
      </c>
      <c r="U280" s="32">
        <f>R280*0.0341</f>
        <v>0</v>
      </c>
      <c r="V280" s="32">
        <f>S280*0.0341</f>
        <v>0</v>
      </c>
      <c r="W280" s="32">
        <f>Q280+T280</f>
        <v>0</v>
      </c>
      <c r="X280" s="32">
        <f>R280+U280</f>
        <v>0</v>
      </c>
      <c r="Y280" s="32">
        <f>S280+V280</f>
        <v>0</v>
      </c>
      <c r="Z280" s="32">
        <f>R280-S280</f>
        <v>0</v>
      </c>
      <c r="AA280" s="32">
        <f>Y280+Z280</f>
        <v>0</v>
      </c>
    </row>
    <row r="281" spans="11:27" x14ac:dyDescent="0.2">
      <c r="K281" s="32">
        <f>G281*$J281</f>
        <v>0</v>
      </c>
      <c r="L281" s="32">
        <f>H281*$J281</f>
        <v>0</v>
      </c>
      <c r="M281" s="32">
        <f>I281*$J281</f>
        <v>0</v>
      </c>
      <c r="N281" s="32">
        <f>$F281*K281</f>
        <v>0</v>
      </c>
      <c r="O281" s="32">
        <f>$F281*L281</f>
        <v>0</v>
      </c>
      <c r="P281" s="32">
        <f>$F281*M281</f>
        <v>0</v>
      </c>
      <c r="Q281" s="33">
        <f>N281*1.05</f>
        <v>0</v>
      </c>
      <c r="R281" s="33">
        <f>O281*1.05</f>
        <v>0</v>
      </c>
      <c r="S281" s="33">
        <f>P281*1.05</f>
        <v>0</v>
      </c>
      <c r="T281" s="32">
        <f>Q281*0.0341</f>
        <v>0</v>
      </c>
      <c r="U281" s="32">
        <f>R281*0.0341</f>
        <v>0</v>
      </c>
      <c r="V281" s="32">
        <f>S281*0.0341</f>
        <v>0</v>
      </c>
      <c r="W281" s="32">
        <f>Q281+T281</f>
        <v>0</v>
      </c>
      <c r="X281" s="32">
        <f>R281+U281</f>
        <v>0</v>
      </c>
      <c r="Y281" s="32">
        <f>S281+V281</f>
        <v>0</v>
      </c>
      <c r="Z281" s="32">
        <f>R281-S281</f>
        <v>0</v>
      </c>
      <c r="AA281" s="32">
        <f>Y281+Z281</f>
        <v>0</v>
      </c>
    </row>
    <row r="282" spans="11:27" x14ac:dyDescent="0.2">
      <c r="K282" s="32">
        <f>G282*$J282</f>
        <v>0</v>
      </c>
      <c r="L282" s="32">
        <f>H282*$J282</f>
        <v>0</v>
      </c>
      <c r="M282" s="32">
        <f>I282*$J282</f>
        <v>0</v>
      </c>
      <c r="N282" s="32">
        <f>$F282*K282</f>
        <v>0</v>
      </c>
      <c r="O282" s="32">
        <f>$F282*L282</f>
        <v>0</v>
      </c>
      <c r="P282" s="32">
        <f>$F282*M282</f>
        <v>0</v>
      </c>
      <c r="Q282" s="33">
        <f>N282*1.05</f>
        <v>0</v>
      </c>
      <c r="R282" s="33">
        <f>O282*1.05</f>
        <v>0</v>
      </c>
      <c r="S282" s="33">
        <f>P282*1.05</f>
        <v>0</v>
      </c>
      <c r="T282" s="32">
        <f>Q282*0.0341</f>
        <v>0</v>
      </c>
      <c r="U282" s="32">
        <f>R282*0.0341</f>
        <v>0</v>
      </c>
      <c r="V282" s="32">
        <f>S282*0.0341</f>
        <v>0</v>
      </c>
      <c r="W282" s="32">
        <f>Q282+T282</f>
        <v>0</v>
      </c>
      <c r="X282" s="32">
        <f>R282+U282</f>
        <v>0</v>
      </c>
      <c r="Y282" s="32">
        <f>S282+V282</f>
        <v>0</v>
      </c>
      <c r="Z282" s="32">
        <f>R282-S282</f>
        <v>0</v>
      </c>
      <c r="AA282" s="32">
        <f>Y282+Z282</f>
        <v>0</v>
      </c>
    </row>
    <row r="283" spans="11:27" x14ac:dyDescent="0.2">
      <c r="K283" s="32">
        <f>G283*$J283</f>
        <v>0</v>
      </c>
      <c r="L283" s="32">
        <f>H283*$J283</f>
        <v>0</v>
      </c>
      <c r="M283" s="32">
        <f>I283*$J283</f>
        <v>0</v>
      </c>
      <c r="N283" s="32">
        <f>$F283*K283</f>
        <v>0</v>
      </c>
      <c r="O283" s="32">
        <f>$F283*L283</f>
        <v>0</v>
      </c>
      <c r="P283" s="32">
        <f>$F283*M283</f>
        <v>0</v>
      </c>
      <c r="Q283" s="33">
        <f>N283*1.05</f>
        <v>0</v>
      </c>
      <c r="R283" s="33">
        <f>O283*1.05</f>
        <v>0</v>
      </c>
      <c r="S283" s="33">
        <f>P283*1.05</f>
        <v>0</v>
      </c>
      <c r="T283" s="32">
        <f>Q283*0.0341</f>
        <v>0</v>
      </c>
      <c r="U283" s="32">
        <f>R283*0.0341</f>
        <v>0</v>
      </c>
      <c r="V283" s="32">
        <f>S283*0.0341</f>
        <v>0</v>
      </c>
      <c r="W283" s="32">
        <f>Q283+T283</f>
        <v>0</v>
      </c>
      <c r="X283" s="32">
        <f>R283+U283</f>
        <v>0</v>
      </c>
      <c r="Y283" s="32">
        <f>S283+V283</f>
        <v>0</v>
      </c>
      <c r="Z283" s="32">
        <f>R283-S283</f>
        <v>0</v>
      </c>
      <c r="AA283" s="32">
        <f>Y283+Z283</f>
        <v>0</v>
      </c>
    </row>
    <row r="284" spans="11:27" x14ac:dyDescent="0.2">
      <c r="K284" s="32">
        <f>G284*$J284</f>
        <v>0</v>
      </c>
      <c r="L284" s="32">
        <f>H284*$J284</f>
        <v>0</v>
      </c>
      <c r="M284" s="32">
        <f>I284*$J284</f>
        <v>0</v>
      </c>
      <c r="N284" s="32">
        <f>$F284*K284</f>
        <v>0</v>
      </c>
      <c r="O284" s="32">
        <f>$F284*L284</f>
        <v>0</v>
      </c>
      <c r="P284" s="32">
        <f>$F284*M284</f>
        <v>0</v>
      </c>
      <c r="Q284" s="33">
        <f>N284*1.05</f>
        <v>0</v>
      </c>
      <c r="R284" s="33">
        <f>O284*1.05</f>
        <v>0</v>
      </c>
      <c r="S284" s="33">
        <f>P284*1.05</f>
        <v>0</v>
      </c>
      <c r="T284" s="32">
        <f>Q284*0.0341</f>
        <v>0</v>
      </c>
      <c r="U284" s="32">
        <f>R284*0.0341</f>
        <v>0</v>
      </c>
      <c r="V284" s="32">
        <f>S284*0.0341</f>
        <v>0</v>
      </c>
      <c r="W284" s="32">
        <f>Q284+T284</f>
        <v>0</v>
      </c>
      <c r="X284" s="32">
        <f>R284+U284</f>
        <v>0</v>
      </c>
      <c r="Y284" s="32">
        <f>S284+V284</f>
        <v>0</v>
      </c>
      <c r="Z284" s="32">
        <f>R284-S284</f>
        <v>0</v>
      </c>
      <c r="AA284" s="32">
        <f>Y284+Z284</f>
        <v>0</v>
      </c>
    </row>
    <row r="285" spans="11:27" x14ac:dyDescent="0.2">
      <c r="K285" s="32">
        <f>G285*$J285</f>
        <v>0</v>
      </c>
      <c r="L285" s="32">
        <f>H285*$J285</f>
        <v>0</v>
      </c>
      <c r="M285" s="32">
        <f>I285*$J285</f>
        <v>0</v>
      </c>
      <c r="N285" s="32">
        <f>$F285*K285</f>
        <v>0</v>
      </c>
      <c r="O285" s="32">
        <f>$F285*L285</f>
        <v>0</v>
      </c>
      <c r="P285" s="32">
        <f>$F285*M285</f>
        <v>0</v>
      </c>
      <c r="Q285" s="33">
        <f>N285*1.05</f>
        <v>0</v>
      </c>
      <c r="R285" s="33">
        <f>O285*1.05</f>
        <v>0</v>
      </c>
      <c r="S285" s="33">
        <f>P285*1.05</f>
        <v>0</v>
      </c>
      <c r="T285" s="32">
        <f>Q285*0.0341</f>
        <v>0</v>
      </c>
      <c r="U285" s="32">
        <f>R285*0.0341</f>
        <v>0</v>
      </c>
      <c r="V285" s="32">
        <f>S285*0.0341</f>
        <v>0</v>
      </c>
      <c r="W285" s="32">
        <f>Q285+T285</f>
        <v>0</v>
      </c>
      <c r="X285" s="32">
        <f>R285+U285</f>
        <v>0</v>
      </c>
      <c r="Y285" s="32">
        <f>S285+V285</f>
        <v>0</v>
      </c>
      <c r="Z285" s="32">
        <f>R285-S285</f>
        <v>0</v>
      </c>
      <c r="AA285" s="32">
        <f>Y285+Z285</f>
        <v>0</v>
      </c>
    </row>
    <row r="286" spans="11:27" x14ac:dyDescent="0.2">
      <c r="K286" s="32">
        <f>G286*$J286</f>
        <v>0</v>
      </c>
      <c r="L286" s="32">
        <f>H286*$J286</f>
        <v>0</v>
      </c>
      <c r="M286" s="32">
        <f>I286*$J286</f>
        <v>0</v>
      </c>
      <c r="N286" s="32">
        <f>$F286*K286</f>
        <v>0</v>
      </c>
      <c r="O286" s="32">
        <f>$F286*L286</f>
        <v>0</v>
      </c>
      <c r="P286" s="32">
        <f>$F286*M286</f>
        <v>0</v>
      </c>
      <c r="Q286" s="33">
        <f>N286*1.05</f>
        <v>0</v>
      </c>
      <c r="R286" s="33">
        <f>O286*1.05</f>
        <v>0</v>
      </c>
      <c r="S286" s="33">
        <f>P286*1.05</f>
        <v>0</v>
      </c>
      <c r="T286" s="32">
        <f>Q286*0.0341</f>
        <v>0</v>
      </c>
      <c r="U286" s="32">
        <f>R286*0.0341</f>
        <v>0</v>
      </c>
      <c r="V286" s="32">
        <f>S286*0.0341</f>
        <v>0</v>
      </c>
      <c r="W286" s="32">
        <f>Q286+T286</f>
        <v>0</v>
      </c>
      <c r="X286" s="32">
        <f>R286+U286</f>
        <v>0</v>
      </c>
      <c r="Y286" s="32">
        <f>S286+V286</f>
        <v>0</v>
      </c>
      <c r="Z286" s="32">
        <f>R286-S286</f>
        <v>0</v>
      </c>
      <c r="AA286" s="32">
        <f>Y286+Z286</f>
        <v>0</v>
      </c>
    </row>
    <row r="287" spans="11:27" x14ac:dyDescent="0.2">
      <c r="K287" s="32">
        <f>G287*$J287</f>
        <v>0</v>
      </c>
      <c r="L287" s="32">
        <f>H287*$J287</f>
        <v>0</v>
      </c>
      <c r="M287" s="32">
        <f>I287*$J287</f>
        <v>0</v>
      </c>
      <c r="N287" s="32">
        <f>$F287*K287</f>
        <v>0</v>
      </c>
      <c r="O287" s="32">
        <f>$F287*L287</f>
        <v>0</v>
      </c>
      <c r="P287" s="32">
        <f>$F287*M287</f>
        <v>0</v>
      </c>
      <c r="Q287" s="33">
        <f>N287*1.05</f>
        <v>0</v>
      </c>
      <c r="R287" s="33">
        <f>O287*1.05</f>
        <v>0</v>
      </c>
      <c r="S287" s="33">
        <f>P287*1.05</f>
        <v>0</v>
      </c>
      <c r="T287" s="32">
        <f>Q287*0.0341</f>
        <v>0</v>
      </c>
      <c r="U287" s="32">
        <f>R287*0.0341</f>
        <v>0</v>
      </c>
      <c r="V287" s="32">
        <f>S287*0.0341</f>
        <v>0</v>
      </c>
      <c r="W287" s="32">
        <f>Q287+T287</f>
        <v>0</v>
      </c>
      <c r="X287" s="32">
        <f>R287+U287</f>
        <v>0</v>
      </c>
      <c r="Y287" s="32">
        <f>S287+V287</f>
        <v>0</v>
      </c>
      <c r="Z287" s="32">
        <f>R287-S287</f>
        <v>0</v>
      </c>
      <c r="AA287" s="32">
        <f>Y287+Z287</f>
        <v>0</v>
      </c>
    </row>
    <row r="288" spans="11:27" x14ac:dyDescent="0.2">
      <c r="K288" s="32">
        <f>G288*$J288</f>
        <v>0</v>
      </c>
      <c r="L288" s="32">
        <f>H288*$J288</f>
        <v>0</v>
      </c>
      <c r="M288" s="32">
        <f>I288*$J288</f>
        <v>0</v>
      </c>
      <c r="N288" s="32">
        <f>$F288*K288</f>
        <v>0</v>
      </c>
      <c r="O288" s="32">
        <f>$F288*L288</f>
        <v>0</v>
      </c>
      <c r="P288" s="32">
        <f>$F288*M288</f>
        <v>0</v>
      </c>
      <c r="Q288" s="33">
        <f>N288*1.05</f>
        <v>0</v>
      </c>
      <c r="R288" s="33">
        <f>O288*1.05</f>
        <v>0</v>
      </c>
      <c r="S288" s="33">
        <f>P288*1.05</f>
        <v>0</v>
      </c>
      <c r="T288" s="32">
        <f>Q288*0.0341</f>
        <v>0</v>
      </c>
      <c r="U288" s="32">
        <f>R288*0.0341</f>
        <v>0</v>
      </c>
      <c r="V288" s="32">
        <f>S288*0.0341</f>
        <v>0</v>
      </c>
      <c r="W288" s="32">
        <f>Q288+T288</f>
        <v>0</v>
      </c>
      <c r="X288" s="32">
        <f>R288+U288</f>
        <v>0</v>
      </c>
      <c r="Y288" s="32">
        <f>S288+V288</f>
        <v>0</v>
      </c>
      <c r="Z288" s="32">
        <f>R288-S288</f>
        <v>0</v>
      </c>
      <c r="AA288" s="32">
        <f>Y288+Z288</f>
        <v>0</v>
      </c>
    </row>
    <row r="289" spans="11:27" x14ac:dyDescent="0.2">
      <c r="K289" s="32">
        <f>G289*$J289</f>
        <v>0</v>
      </c>
      <c r="L289" s="32">
        <f>H289*$J289</f>
        <v>0</v>
      </c>
      <c r="M289" s="32">
        <f>I289*$J289</f>
        <v>0</v>
      </c>
      <c r="N289" s="32">
        <f>$F289*K289</f>
        <v>0</v>
      </c>
      <c r="O289" s="32">
        <f>$F289*L289</f>
        <v>0</v>
      </c>
      <c r="P289" s="32">
        <f>$F289*M289</f>
        <v>0</v>
      </c>
      <c r="Q289" s="33">
        <f>N289*1.05</f>
        <v>0</v>
      </c>
      <c r="R289" s="33">
        <f>O289*1.05</f>
        <v>0</v>
      </c>
      <c r="S289" s="33">
        <f>P289*1.05</f>
        <v>0</v>
      </c>
      <c r="T289" s="32">
        <f>Q289*0.0341</f>
        <v>0</v>
      </c>
      <c r="U289" s="32">
        <f>R289*0.0341</f>
        <v>0</v>
      </c>
      <c r="V289" s="32">
        <f>S289*0.0341</f>
        <v>0</v>
      </c>
      <c r="W289" s="32">
        <f>Q289+T289</f>
        <v>0</v>
      </c>
      <c r="X289" s="32">
        <f>R289+U289</f>
        <v>0</v>
      </c>
      <c r="Y289" s="32">
        <f>S289+V289</f>
        <v>0</v>
      </c>
      <c r="Z289" s="32">
        <f>R289-S289</f>
        <v>0</v>
      </c>
      <c r="AA289" s="32">
        <f>Y289+Z289</f>
        <v>0</v>
      </c>
    </row>
    <row r="290" spans="11:27" x14ac:dyDescent="0.2">
      <c r="K290" s="32">
        <f>G290*$J290</f>
        <v>0</v>
      </c>
      <c r="L290" s="32">
        <f>H290*$J290</f>
        <v>0</v>
      </c>
      <c r="M290" s="32">
        <f>I290*$J290</f>
        <v>0</v>
      </c>
      <c r="N290" s="32">
        <f>$F290*K290</f>
        <v>0</v>
      </c>
      <c r="O290" s="32">
        <f>$F290*L290</f>
        <v>0</v>
      </c>
      <c r="P290" s="32">
        <f>$F290*M290</f>
        <v>0</v>
      </c>
      <c r="Q290" s="33">
        <f>N290*1.05</f>
        <v>0</v>
      </c>
      <c r="R290" s="33">
        <f>O290*1.05</f>
        <v>0</v>
      </c>
      <c r="S290" s="33">
        <f>P290*1.05</f>
        <v>0</v>
      </c>
      <c r="T290" s="32">
        <f>Q290*0.0341</f>
        <v>0</v>
      </c>
      <c r="U290" s="32">
        <f>R290*0.0341</f>
        <v>0</v>
      </c>
      <c r="V290" s="32">
        <f>S290*0.0341</f>
        <v>0</v>
      </c>
      <c r="W290" s="32">
        <f>Q290+T290</f>
        <v>0</v>
      </c>
      <c r="X290" s="32">
        <f>R290+U290</f>
        <v>0</v>
      </c>
      <c r="Y290" s="32">
        <f>S290+V290</f>
        <v>0</v>
      </c>
      <c r="Z290" s="32">
        <f>R290-S290</f>
        <v>0</v>
      </c>
      <c r="AA290" s="32">
        <f>Y290+Z290</f>
        <v>0</v>
      </c>
    </row>
    <row r="291" spans="11:27" x14ac:dyDescent="0.2">
      <c r="K291" s="32">
        <f>G291*$J291</f>
        <v>0</v>
      </c>
      <c r="L291" s="32">
        <f>H291*$J291</f>
        <v>0</v>
      </c>
      <c r="M291" s="32">
        <f>I291*$J291</f>
        <v>0</v>
      </c>
      <c r="N291" s="32">
        <f>$F291*K291</f>
        <v>0</v>
      </c>
      <c r="O291" s="32">
        <f>$F291*L291</f>
        <v>0</v>
      </c>
      <c r="P291" s="32">
        <f>$F291*M291</f>
        <v>0</v>
      </c>
      <c r="Q291" s="33">
        <f>N291*1.05</f>
        <v>0</v>
      </c>
      <c r="R291" s="33">
        <f>O291*1.05</f>
        <v>0</v>
      </c>
      <c r="S291" s="33">
        <f>P291*1.05</f>
        <v>0</v>
      </c>
      <c r="T291" s="32">
        <f>Q291*0.0341</f>
        <v>0</v>
      </c>
      <c r="U291" s="32">
        <f>R291*0.0341</f>
        <v>0</v>
      </c>
      <c r="V291" s="32">
        <f>S291*0.0341</f>
        <v>0</v>
      </c>
      <c r="W291" s="32">
        <f>Q291+T291</f>
        <v>0</v>
      </c>
      <c r="X291" s="32">
        <f>R291+U291</f>
        <v>0</v>
      </c>
      <c r="Y291" s="32">
        <f>S291+V291</f>
        <v>0</v>
      </c>
      <c r="Z291" s="32">
        <f>R291-S291</f>
        <v>0</v>
      </c>
      <c r="AA291" s="32">
        <f>Y291+Z291</f>
        <v>0</v>
      </c>
    </row>
    <row r="292" spans="11:27" x14ac:dyDescent="0.2">
      <c r="K292" s="32">
        <f>G292*$J292</f>
        <v>0</v>
      </c>
      <c r="L292" s="32">
        <f>H292*$J292</f>
        <v>0</v>
      </c>
      <c r="M292" s="32">
        <f>I292*$J292</f>
        <v>0</v>
      </c>
      <c r="N292" s="32">
        <f>$F292*K292</f>
        <v>0</v>
      </c>
      <c r="O292" s="32">
        <f>$F292*L292</f>
        <v>0</v>
      </c>
      <c r="P292" s="32">
        <f>$F292*M292</f>
        <v>0</v>
      </c>
      <c r="Q292" s="33">
        <f>N292*1.05</f>
        <v>0</v>
      </c>
      <c r="R292" s="33">
        <f>O292*1.05</f>
        <v>0</v>
      </c>
      <c r="S292" s="33">
        <f>P292*1.05</f>
        <v>0</v>
      </c>
      <c r="T292" s="32">
        <f>Q292*0.0341</f>
        <v>0</v>
      </c>
      <c r="U292" s="32">
        <f>R292*0.0341</f>
        <v>0</v>
      </c>
      <c r="V292" s="32">
        <f>S292*0.0341</f>
        <v>0</v>
      </c>
      <c r="W292" s="32">
        <f>Q292+T292</f>
        <v>0</v>
      </c>
      <c r="X292" s="32">
        <f>R292+U292</f>
        <v>0</v>
      </c>
      <c r="Y292" s="32">
        <f>S292+V292</f>
        <v>0</v>
      </c>
      <c r="Z292" s="32">
        <f>R292-S292</f>
        <v>0</v>
      </c>
      <c r="AA292" s="32">
        <f>Y292+Z292</f>
        <v>0</v>
      </c>
    </row>
    <row r="293" spans="11:27" x14ac:dyDescent="0.2">
      <c r="K293" s="32">
        <f>G293*$J293</f>
        <v>0</v>
      </c>
      <c r="L293" s="32">
        <f>H293*$J293</f>
        <v>0</v>
      </c>
      <c r="M293" s="32">
        <f>I293*$J293</f>
        <v>0</v>
      </c>
      <c r="N293" s="32">
        <f>$F293*K293</f>
        <v>0</v>
      </c>
      <c r="O293" s="32">
        <f>$F293*L293</f>
        <v>0</v>
      </c>
      <c r="P293" s="32">
        <f>$F293*M293</f>
        <v>0</v>
      </c>
      <c r="Q293" s="33">
        <f>N293*1.05</f>
        <v>0</v>
      </c>
      <c r="R293" s="33">
        <f>O293*1.05</f>
        <v>0</v>
      </c>
      <c r="S293" s="33">
        <f>P293*1.05</f>
        <v>0</v>
      </c>
      <c r="T293" s="32">
        <f>Q293*0.0341</f>
        <v>0</v>
      </c>
      <c r="U293" s="32">
        <f>R293*0.0341</f>
        <v>0</v>
      </c>
      <c r="V293" s="32">
        <f>S293*0.0341</f>
        <v>0</v>
      </c>
      <c r="W293" s="32">
        <f>Q293+T293</f>
        <v>0</v>
      </c>
      <c r="X293" s="32">
        <f>R293+U293</f>
        <v>0</v>
      </c>
      <c r="Y293" s="32">
        <f>S293+V293</f>
        <v>0</v>
      </c>
      <c r="Z293" s="32">
        <f>R293-S293</f>
        <v>0</v>
      </c>
      <c r="AA293" s="32">
        <f>Y293+Z293</f>
        <v>0</v>
      </c>
    </row>
    <row r="294" spans="11:27" x14ac:dyDescent="0.2">
      <c r="K294" s="32">
        <f>G294*$J294</f>
        <v>0</v>
      </c>
      <c r="L294" s="32">
        <f>H294*$J294</f>
        <v>0</v>
      </c>
      <c r="M294" s="32">
        <f>I294*$J294</f>
        <v>0</v>
      </c>
      <c r="N294" s="32">
        <f>$F294*K294</f>
        <v>0</v>
      </c>
      <c r="O294" s="32">
        <f>$F294*L294</f>
        <v>0</v>
      </c>
      <c r="P294" s="32">
        <f>$F294*M294</f>
        <v>0</v>
      </c>
      <c r="Q294" s="33">
        <f>N294*1.05</f>
        <v>0</v>
      </c>
      <c r="R294" s="33">
        <f>O294*1.05</f>
        <v>0</v>
      </c>
      <c r="S294" s="33">
        <f>P294*1.05</f>
        <v>0</v>
      </c>
      <c r="T294" s="32">
        <f>Q294*0.0341</f>
        <v>0</v>
      </c>
      <c r="U294" s="32">
        <f>R294*0.0341</f>
        <v>0</v>
      </c>
      <c r="V294" s="32">
        <f>S294*0.0341</f>
        <v>0</v>
      </c>
      <c r="W294" s="32">
        <f>Q294+T294</f>
        <v>0</v>
      </c>
      <c r="X294" s="32">
        <f>R294+U294</f>
        <v>0</v>
      </c>
      <c r="Y294" s="32">
        <f>S294+V294</f>
        <v>0</v>
      </c>
      <c r="Z294" s="32">
        <f>R294-S294</f>
        <v>0</v>
      </c>
      <c r="AA294" s="32">
        <f>Y294+Z294</f>
        <v>0</v>
      </c>
    </row>
    <row r="295" spans="11:27" x14ac:dyDescent="0.2">
      <c r="K295" s="32">
        <f>G295*$J295</f>
        <v>0</v>
      </c>
      <c r="L295" s="32">
        <f>H295*$J295</f>
        <v>0</v>
      </c>
      <c r="M295" s="32">
        <f>I295*$J295</f>
        <v>0</v>
      </c>
      <c r="N295" s="32">
        <f>$F295*K295</f>
        <v>0</v>
      </c>
      <c r="O295" s="32">
        <f>$F295*L295</f>
        <v>0</v>
      </c>
      <c r="P295" s="32">
        <f>$F295*M295</f>
        <v>0</v>
      </c>
      <c r="Q295" s="33">
        <f>N295*1.05</f>
        <v>0</v>
      </c>
      <c r="R295" s="33">
        <f>O295*1.05</f>
        <v>0</v>
      </c>
      <c r="S295" s="33">
        <f>P295*1.05</f>
        <v>0</v>
      </c>
      <c r="T295" s="32">
        <f>Q295*0.0341</f>
        <v>0</v>
      </c>
      <c r="U295" s="32">
        <f>R295*0.0341</f>
        <v>0</v>
      </c>
      <c r="V295" s="32">
        <f>S295*0.0341</f>
        <v>0</v>
      </c>
      <c r="W295" s="32">
        <f>Q295+T295</f>
        <v>0</v>
      </c>
      <c r="X295" s="32">
        <f>R295+U295</f>
        <v>0</v>
      </c>
      <c r="Y295" s="32">
        <f>S295+V295</f>
        <v>0</v>
      </c>
      <c r="Z295" s="32">
        <f>R295-S295</f>
        <v>0</v>
      </c>
      <c r="AA295" s="32">
        <f>Y295+Z295</f>
        <v>0</v>
      </c>
    </row>
    <row r="296" spans="11:27" x14ac:dyDescent="0.2">
      <c r="K296" s="32">
        <f>G296*$J296</f>
        <v>0</v>
      </c>
      <c r="L296" s="32">
        <f>H296*$J296</f>
        <v>0</v>
      </c>
      <c r="M296" s="32">
        <f>I296*$J296</f>
        <v>0</v>
      </c>
      <c r="N296" s="32">
        <f>$F296*K296</f>
        <v>0</v>
      </c>
      <c r="O296" s="32">
        <f>$F296*L296</f>
        <v>0</v>
      </c>
      <c r="P296" s="32">
        <f>$F296*M296</f>
        <v>0</v>
      </c>
      <c r="Q296" s="33">
        <f>N296*1.05</f>
        <v>0</v>
      </c>
      <c r="R296" s="33">
        <f>O296*1.05</f>
        <v>0</v>
      </c>
      <c r="S296" s="33">
        <f>P296*1.05</f>
        <v>0</v>
      </c>
      <c r="T296" s="32">
        <f>Q296*0.0341</f>
        <v>0</v>
      </c>
      <c r="U296" s="32">
        <f>R296*0.0341</f>
        <v>0</v>
      </c>
      <c r="V296" s="32">
        <f>S296*0.0341</f>
        <v>0</v>
      </c>
      <c r="W296" s="32">
        <f>Q296+T296</f>
        <v>0</v>
      </c>
      <c r="X296" s="32">
        <f>R296+U296</f>
        <v>0</v>
      </c>
      <c r="Y296" s="32">
        <f>S296+V296</f>
        <v>0</v>
      </c>
      <c r="Z296" s="32">
        <f>R296-S296</f>
        <v>0</v>
      </c>
      <c r="AA296" s="32">
        <f>Y296+Z296</f>
        <v>0</v>
      </c>
    </row>
    <row r="297" spans="11:27" x14ac:dyDescent="0.2">
      <c r="K297" s="32">
        <f>G297*$J297</f>
        <v>0</v>
      </c>
      <c r="L297" s="32">
        <f>H297*$J297</f>
        <v>0</v>
      </c>
      <c r="M297" s="32">
        <f>I297*$J297</f>
        <v>0</v>
      </c>
      <c r="N297" s="32">
        <f>$F297*K297</f>
        <v>0</v>
      </c>
      <c r="O297" s="32">
        <f>$F297*L297</f>
        <v>0</v>
      </c>
      <c r="P297" s="32">
        <f>$F297*M297</f>
        <v>0</v>
      </c>
      <c r="Q297" s="33">
        <f>N297*1.05</f>
        <v>0</v>
      </c>
      <c r="R297" s="33">
        <f>O297*1.05</f>
        <v>0</v>
      </c>
      <c r="S297" s="33">
        <f>P297*1.05</f>
        <v>0</v>
      </c>
      <c r="T297" s="32">
        <f>Q297*0.0341</f>
        <v>0</v>
      </c>
      <c r="U297" s="32">
        <f>R297*0.0341</f>
        <v>0</v>
      </c>
      <c r="V297" s="32">
        <f>S297*0.0341</f>
        <v>0</v>
      </c>
      <c r="W297" s="32">
        <f>Q297+T297</f>
        <v>0</v>
      </c>
      <c r="X297" s="32">
        <f>R297+U297</f>
        <v>0</v>
      </c>
      <c r="Y297" s="32">
        <f>S297+V297</f>
        <v>0</v>
      </c>
      <c r="Z297" s="32">
        <f>R297-S297</f>
        <v>0</v>
      </c>
      <c r="AA297" s="32">
        <f>Y297+Z297</f>
        <v>0</v>
      </c>
    </row>
    <row r="298" spans="11:27" x14ac:dyDescent="0.2">
      <c r="K298" s="32">
        <f>G298*$J298</f>
        <v>0</v>
      </c>
      <c r="L298" s="32">
        <f>H298*$J298</f>
        <v>0</v>
      </c>
      <c r="M298" s="32">
        <f>I298*$J298</f>
        <v>0</v>
      </c>
      <c r="N298" s="32">
        <f>$F298*K298</f>
        <v>0</v>
      </c>
      <c r="O298" s="32">
        <f>$F298*L298</f>
        <v>0</v>
      </c>
      <c r="P298" s="32">
        <f>$F298*M298</f>
        <v>0</v>
      </c>
      <c r="Q298" s="33">
        <f>N298*1.05</f>
        <v>0</v>
      </c>
      <c r="R298" s="33">
        <f>O298*1.05</f>
        <v>0</v>
      </c>
      <c r="S298" s="33">
        <f>P298*1.05</f>
        <v>0</v>
      </c>
      <c r="T298" s="32">
        <f>Q298*0.0341</f>
        <v>0</v>
      </c>
      <c r="U298" s="32">
        <f>R298*0.0341</f>
        <v>0</v>
      </c>
      <c r="V298" s="32">
        <f>S298*0.0341</f>
        <v>0</v>
      </c>
      <c r="W298" s="32">
        <f>Q298+T298</f>
        <v>0</v>
      </c>
      <c r="X298" s="32">
        <f>R298+U298</f>
        <v>0</v>
      </c>
      <c r="Y298" s="32">
        <f>S298+V298</f>
        <v>0</v>
      </c>
      <c r="Z298" s="32">
        <f>R298-S298</f>
        <v>0</v>
      </c>
      <c r="AA298" s="32">
        <f>Y298+Z298</f>
        <v>0</v>
      </c>
    </row>
    <row r="299" spans="11:27" x14ac:dyDescent="0.2">
      <c r="K299" s="32">
        <f>G299*$J299</f>
        <v>0</v>
      </c>
      <c r="L299" s="32">
        <f>H299*$J299</f>
        <v>0</v>
      </c>
      <c r="M299" s="32">
        <f>I299*$J299</f>
        <v>0</v>
      </c>
      <c r="N299" s="32">
        <f>$F299*K299</f>
        <v>0</v>
      </c>
      <c r="O299" s="32">
        <f>$F299*L299</f>
        <v>0</v>
      </c>
      <c r="P299" s="32">
        <f>$F299*M299</f>
        <v>0</v>
      </c>
      <c r="Q299" s="33">
        <f>N299*1.05</f>
        <v>0</v>
      </c>
      <c r="R299" s="33">
        <f>O299*1.05</f>
        <v>0</v>
      </c>
      <c r="S299" s="33">
        <f>P299*1.05</f>
        <v>0</v>
      </c>
      <c r="T299" s="32">
        <f>Q299*0.0341</f>
        <v>0</v>
      </c>
      <c r="U299" s="32">
        <f>R299*0.0341</f>
        <v>0</v>
      </c>
      <c r="V299" s="32">
        <f>S299*0.0341</f>
        <v>0</v>
      </c>
      <c r="W299" s="32">
        <f>Q299+T299</f>
        <v>0</v>
      </c>
      <c r="X299" s="32">
        <f>R299+U299</f>
        <v>0</v>
      </c>
      <c r="Y299" s="32">
        <f>S299+V299</f>
        <v>0</v>
      </c>
      <c r="Z299" s="32">
        <f>R299-S299</f>
        <v>0</v>
      </c>
      <c r="AA299" s="32">
        <f>Y299+Z299</f>
        <v>0</v>
      </c>
    </row>
    <row r="300" spans="11:27" x14ac:dyDescent="0.2">
      <c r="K300" s="32">
        <f>G300*$J300</f>
        <v>0</v>
      </c>
      <c r="L300" s="32">
        <f>H300*$J300</f>
        <v>0</v>
      </c>
      <c r="M300" s="32">
        <f>I300*$J300</f>
        <v>0</v>
      </c>
      <c r="N300" s="32">
        <f>$F300*K300</f>
        <v>0</v>
      </c>
      <c r="O300" s="32">
        <f>$F300*L300</f>
        <v>0</v>
      </c>
      <c r="P300" s="32">
        <f>$F300*M300</f>
        <v>0</v>
      </c>
      <c r="Q300" s="33">
        <f>N300*1.05</f>
        <v>0</v>
      </c>
      <c r="R300" s="33">
        <f>O300*1.05</f>
        <v>0</v>
      </c>
      <c r="S300" s="33">
        <f>P300*1.05</f>
        <v>0</v>
      </c>
      <c r="T300" s="32">
        <f>Q300*0.0341</f>
        <v>0</v>
      </c>
      <c r="U300" s="32">
        <f>R300*0.0341</f>
        <v>0</v>
      </c>
      <c r="V300" s="32">
        <f>S300*0.0341</f>
        <v>0</v>
      </c>
      <c r="W300" s="32">
        <f>Q300+T300</f>
        <v>0</v>
      </c>
      <c r="X300" s="32">
        <f>R300+U300</f>
        <v>0</v>
      </c>
      <c r="Y300" s="32">
        <f>S300+V300</f>
        <v>0</v>
      </c>
      <c r="Z300" s="32">
        <f>R300-S300</f>
        <v>0</v>
      </c>
      <c r="AA300" s="32">
        <f>Y300+Z300</f>
        <v>0</v>
      </c>
    </row>
  </sheetData>
  <sheetProtection algorithmName="SHA-512" hashValue="AiGXbmNiEUY079qD94uJic9QSjTssocIn/75Hd3auqJEyKx6WE3Dqt/UK/F42DLBFRjhyAjzBNZ7W7it3j/+vQ==" saltValue="m23CKTG0mjPya4m6Vtv2KQ==" spinCount="100000" sheet="1" formatColumns="0" sort="0" autoFilter="0" pivotTables="0"/>
  <autoFilter ref="A8:AF300" xr:uid="{14626249-20F9-47DB-B74F-C4E32C9BC521}">
    <sortState xmlns:xlrd2="http://schemas.microsoft.com/office/spreadsheetml/2017/richdata2" ref="A9:AF300">
      <sortCondition ref="A8:A300"/>
    </sortState>
  </autoFilter>
  <mergeCells count="5">
    <mergeCell ref="Z7:AB7"/>
    <mergeCell ref="N7:P7"/>
    <mergeCell ref="Q7:S7"/>
    <mergeCell ref="T7:V7"/>
    <mergeCell ref="W7:Y7"/>
  </mergeCells>
  <dataValidations count="1">
    <dataValidation type="list" allowBlank="1" showInputMessage="1" showErrorMessage="1" sqref="C9:C1024" xr:uid="{1623C0ED-7BC8-4D36-86A0-C2B5DC0F8C17}">
      <formula1>"Equipment, Lease of equipment, Personnel, Components, Travel, Software, Extended warranties and service contracts, construction and reno, initial training, other"</formula1>
    </dataValidation>
  </dataValidations>
  <hyperlinks>
    <hyperlink ref="J8" r:id="rId1" xr:uid="{9B268DC0-B510-41AA-A595-247D57AC7C4B}"/>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DDC0-4930-4018-8026-E907E8C89416}">
  <dimension ref="A3:F23"/>
  <sheetViews>
    <sheetView workbookViewId="0">
      <selection activeCell="I26" sqref="I26"/>
    </sheetView>
  </sheetViews>
  <sheetFormatPr defaultRowHeight="12.75" x14ac:dyDescent="0.2"/>
  <cols>
    <col min="1" max="1" width="16.140625" style="56" customWidth="1"/>
    <col min="2" max="2" width="23.28515625" customWidth="1"/>
    <col min="3" max="3" width="19.28515625" customWidth="1"/>
    <col min="4" max="4" width="16.7109375" customWidth="1"/>
  </cols>
  <sheetData>
    <row r="3" spans="1:6" x14ac:dyDescent="0.2">
      <c r="A3" s="57" t="s">
        <v>58</v>
      </c>
      <c r="B3" s="58" t="s">
        <v>59</v>
      </c>
      <c r="C3" s="58" t="s">
        <v>60</v>
      </c>
      <c r="D3" s="59" t="s">
        <v>61</v>
      </c>
      <c r="F3" s="60" t="s">
        <v>62</v>
      </c>
    </row>
    <row r="4" spans="1:6" x14ac:dyDescent="0.2">
      <c r="A4" s="56">
        <v>1</v>
      </c>
      <c r="B4">
        <f>SUMIFS(('Budget Items'!Y9:Y300),'Budget Items'!A9:A300,A4)</f>
        <v>108580.5</v>
      </c>
      <c r="C4" s="60">
        <f>SUMIFS(('Budget Items'!Z9:Z300),'Budget Items'!A9:A300,A4)</f>
        <v>105000</v>
      </c>
      <c r="D4" s="61">
        <f>SUMIFS(('Budget Items'!AA9:AA300),'Budget Items'!A9:A300,A4)</f>
        <v>213580.5</v>
      </c>
      <c r="F4" s="61">
        <f>B4+C4</f>
        <v>213580.5</v>
      </c>
    </row>
    <row r="5" spans="1:6" x14ac:dyDescent="0.2">
      <c r="A5" s="56">
        <v>2</v>
      </c>
      <c r="B5">
        <f>SUMIFS(('Budget Items'!Y9:Y300),'Budget Items'!A9:A300,A5)</f>
        <v>217161</v>
      </c>
      <c r="C5">
        <f>SUMIFS(('Budget Items'!Z9:Z300),'Budget Items'!A9:A300,A5)</f>
        <v>210000</v>
      </c>
      <c r="D5" s="61">
        <f>SUMIFS(('Budget Items'!AA9:AA300),'Budget Items'!A9:A300,A5)</f>
        <v>427161</v>
      </c>
      <c r="F5" s="61">
        <f t="shared" ref="F5:F22" si="0">B5+C5</f>
        <v>427161</v>
      </c>
    </row>
    <row r="6" spans="1:6" x14ac:dyDescent="0.2">
      <c r="A6" s="56">
        <v>3</v>
      </c>
      <c r="B6">
        <f>SUMIFS(('Budget Items'!Y9:Y300),'Budget Items'!A9:A300,A6)</f>
        <v>554846.35499999998</v>
      </c>
      <c r="C6">
        <f>SUMIFS(('Budget Items'!Z9:Z300),'Budget Items'!A9:A300,A6)</f>
        <v>536550</v>
      </c>
      <c r="D6" s="61">
        <f>SUMIFS(('Budget Items'!AA9:AA300),'Budget Items'!A9:A300,A6)</f>
        <v>1091396.355</v>
      </c>
      <c r="F6" s="61">
        <f t="shared" si="0"/>
        <v>1091396.355</v>
      </c>
    </row>
    <row r="7" spans="1:6" x14ac:dyDescent="0.2">
      <c r="A7" s="56">
        <v>4</v>
      </c>
      <c r="B7">
        <f>SUMIFS(('Budget Items'!Y9:Y300),'Budget Items'!A9:A300,A7)</f>
        <v>217161</v>
      </c>
      <c r="C7">
        <f>SUMIFS(('Budget Items'!Z9:Z300),'Budget Items'!A9:A300,A7)</f>
        <v>210000</v>
      </c>
      <c r="D7" s="61">
        <f>SUMIFS(('Budget Items'!AA9:AA300),'Budget Items'!A9:A300,A7)</f>
        <v>427161</v>
      </c>
      <c r="F7" s="61">
        <f t="shared" si="0"/>
        <v>427161</v>
      </c>
    </row>
    <row r="8" spans="1:6" x14ac:dyDescent="0.2">
      <c r="A8" s="56">
        <v>5</v>
      </c>
      <c r="B8">
        <f>SUMIFS(('Budget Items'!Y9:Y300),'Budget Items'!A9:A300,A8)</f>
        <v>217161</v>
      </c>
      <c r="C8">
        <f>SUMIFS(('Budget Items'!Z9:Z300),'Budget Items'!A9:A300,A8)</f>
        <v>210000</v>
      </c>
      <c r="D8" s="61">
        <f>SUMIFS(('Budget Items'!AA9:AA300),'Budget Items'!A9:A300,A8)</f>
        <v>427161</v>
      </c>
      <c r="F8" s="61">
        <f t="shared" si="0"/>
        <v>427161</v>
      </c>
    </row>
    <row r="9" spans="1:6" x14ac:dyDescent="0.2">
      <c r="A9" s="56">
        <v>6</v>
      </c>
      <c r="B9">
        <f>SUMIFS(('Budget Items'!Y9:Y300),'Budget Items'!A9:A300,A9)</f>
        <v>0</v>
      </c>
      <c r="C9">
        <f>SUMIFS(('Budget Items'!Z9:Z300),'Budget Items'!A9:A300,A9)</f>
        <v>0</v>
      </c>
      <c r="D9" s="61">
        <f>SUMIFS(('Budget Items'!AA9:AA300),'Budget Items'!A9:A300,A9)</f>
        <v>0</v>
      </c>
      <c r="F9" s="61">
        <f t="shared" si="0"/>
        <v>0</v>
      </c>
    </row>
    <row r="10" spans="1:6" x14ac:dyDescent="0.2">
      <c r="A10" s="56">
        <v>7</v>
      </c>
      <c r="B10">
        <f>SUMIFS(('Budget Items'!Y9:Y300),'Budget Items'!A9:A300,A10)</f>
        <v>0</v>
      </c>
      <c r="C10">
        <f>SUMIFS(('Budget Items'!Z9:Z300),'Budget Items'!A9:A300,A10)</f>
        <v>0</v>
      </c>
      <c r="D10" s="61">
        <f>SUMIFS(('Budget Items'!AA9:AA300),'Budget Items'!A9:A300,A10)</f>
        <v>0</v>
      </c>
      <c r="F10" s="61">
        <f t="shared" si="0"/>
        <v>0</v>
      </c>
    </row>
    <row r="11" spans="1:6" x14ac:dyDescent="0.2">
      <c r="A11" s="56">
        <v>8</v>
      </c>
      <c r="B11">
        <f>SUMIFS(('Budget Items'!Y9:Y300),'Budget Items'!A9:A300,A11)</f>
        <v>0</v>
      </c>
      <c r="C11">
        <f>SUMIFS(('Budget Items'!Z9:Z300),'Budget Items'!A9:A300,A11)</f>
        <v>0</v>
      </c>
      <c r="D11" s="61">
        <f>SUMIFS(('Budget Items'!AA9:AA300),'Budget Items'!A9:A300,A11)</f>
        <v>0</v>
      </c>
      <c r="F11" s="61">
        <f t="shared" si="0"/>
        <v>0</v>
      </c>
    </row>
    <row r="12" spans="1:6" x14ac:dyDescent="0.2">
      <c r="A12" s="56">
        <v>9</v>
      </c>
      <c r="B12">
        <f>SUMIFS(('Budget Items'!Y9:Y300),'Budget Items'!A9:A300,A12)</f>
        <v>0</v>
      </c>
      <c r="C12">
        <f>SUMIFS(('Budget Items'!Z9:Z300),'Budget Items'!A9:A300,A12)</f>
        <v>0</v>
      </c>
      <c r="D12" s="61">
        <f>SUMIFS(('Budget Items'!AA9:AA300),'Budget Items'!A9:A300,A12)</f>
        <v>0</v>
      </c>
      <c r="F12" s="61">
        <f t="shared" si="0"/>
        <v>0</v>
      </c>
    </row>
    <row r="13" spans="1:6" x14ac:dyDescent="0.2">
      <c r="A13" s="56">
        <v>10</v>
      </c>
      <c r="B13">
        <f>SUMIFS(('Budget Items'!Y9:Y300),'Budget Items'!A9:A300,A13)</f>
        <v>0</v>
      </c>
      <c r="C13">
        <f>SUMIFS(('Budget Items'!Z9:Z300),'Budget Items'!A9:A300,A13)</f>
        <v>0</v>
      </c>
      <c r="D13" s="61">
        <f>SUMIFS(('Budget Items'!AA9:AA300),'Budget Items'!A9:A300,A13)</f>
        <v>0</v>
      </c>
      <c r="F13" s="61">
        <f t="shared" si="0"/>
        <v>0</v>
      </c>
    </row>
    <row r="14" spans="1:6" x14ac:dyDescent="0.2">
      <c r="A14" s="56">
        <v>11</v>
      </c>
      <c r="B14">
        <f>SUMIFS(('Budget Items'!Y9:Y300),'Budget Items'!A9:A300,A14)</f>
        <v>0</v>
      </c>
      <c r="C14">
        <f>SUMIFS(('Budget Items'!Z9:Z300),'Budget Items'!A9:A300,A14)</f>
        <v>0</v>
      </c>
      <c r="D14" s="61">
        <f>SUMIFS(('Budget Items'!AA9:AA300),'Budget Items'!A9:A300,A14)</f>
        <v>0</v>
      </c>
      <c r="F14" s="61">
        <f t="shared" si="0"/>
        <v>0</v>
      </c>
    </row>
    <row r="15" spans="1:6" x14ac:dyDescent="0.2">
      <c r="A15" s="56">
        <v>12</v>
      </c>
      <c r="B15">
        <f>SUMIFS(('Budget Items'!Y9:Y300),'Budget Items'!A9:A300,A15)</f>
        <v>0</v>
      </c>
      <c r="C15">
        <f>SUMIFS(('Budget Items'!Z9:Z300),'Budget Items'!A9:A300,A15)</f>
        <v>0</v>
      </c>
      <c r="D15" s="61">
        <f>SUMIFS(('Budget Items'!AA9:AA300),'Budget Items'!A9:A300,A15)</f>
        <v>0</v>
      </c>
      <c r="F15" s="61">
        <f t="shared" si="0"/>
        <v>0</v>
      </c>
    </row>
    <row r="16" spans="1:6" x14ac:dyDescent="0.2">
      <c r="A16" s="56">
        <v>13</v>
      </c>
      <c r="B16">
        <f>SUMIFS(('Budget Items'!Y9:Y300),'Budget Items'!A9:A300,A16)</f>
        <v>0</v>
      </c>
      <c r="C16">
        <f>SUMIFS(('Budget Items'!Z9:Z300),'Budget Items'!A9:A300,A16)</f>
        <v>0</v>
      </c>
      <c r="D16" s="61">
        <f>SUMIFS(('Budget Items'!AA9:AA300),'Budget Items'!A9:A300,A16)</f>
        <v>0</v>
      </c>
      <c r="F16" s="61">
        <f t="shared" si="0"/>
        <v>0</v>
      </c>
    </row>
    <row r="17" spans="1:6" x14ac:dyDescent="0.2">
      <c r="A17" s="56">
        <v>14</v>
      </c>
      <c r="B17">
        <f>SUMIFS(('Budget Items'!Y9:Y300),'Budget Items'!A9:A300,A17)</f>
        <v>0</v>
      </c>
      <c r="C17">
        <f>SUMIFS(('Budget Items'!Z9:Z300),'Budget Items'!A9:A300,A17)</f>
        <v>0</v>
      </c>
      <c r="D17" s="61">
        <f>SUMIFS(('Budget Items'!AA9:AA300),'Budget Items'!A9:A300,A17)</f>
        <v>0</v>
      </c>
      <c r="F17" s="61">
        <f t="shared" si="0"/>
        <v>0</v>
      </c>
    </row>
    <row r="18" spans="1:6" x14ac:dyDescent="0.2">
      <c r="A18" s="56">
        <v>15</v>
      </c>
      <c r="B18">
        <f>SUMIFS(('Budget Items'!Y9:Y300),'Budget Items'!A9:A300,A18)</f>
        <v>0</v>
      </c>
      <c r="C18">
        <f>SUMIFS(('Budget Items'!Z9:Z300),'Budget Items'!A9:A300,A18)</f>
        <v>0</v>
      </c>
      <c r="D18" s="61">
        <f>SUMIFS(('Budget Items'!AA9:AA300),'Budget Items'!A9:A300,A18)</f>
        <v>0</v>
      </c>
      <c r="F18" s="61">
        <f t="shared" si="0"/>
        <v>0</v>
      </c>
    </row>
    <row r="19" spans="1:6" x14ac:dyDescent="0.2">
      <c r="A19" s="56">
        <v>16</v>
      </c>
      <c r="B19">
        <f>SUMIFS(('Budget Items'!Y9:Y300),'Budget Items'!A9:A300,A19)</f>
        <v>0</v>
      </c>
      <c r="C19">
        <f>SUMIFS(('Budget Items'!Z9:Z300),'Budget Items'!A9:A300,A19)</f>
        <v>0</v>
      </c>
      <c r="D19" s="61">
        <f>SUMIFS(('Budget Items'!AA9:AA300),'Budget Items'!A9:A300,A19)</f>
        <v>0</v>
      </c>
      <c r="F19" s="61">
        <f t="shared" si="0"/>
        <v>0</v>
      </c>
    </row>
    <row r="20" spans="1:6" x14ac:dyDescent="0.2">
      <c r="A20" s="56">
        <v>17</v>
      </c>
      <c r="B20">
        <f>SUMIFS(('Budget Items'!Y9:Y300),'Budget Items'!A9:A300,A20)</f>
        <v>0</v>
      </c>
      <c r="C20">
        <f>SUMIFS(('Budget Items'!Z9:Z300),'Budget Items'!A9:A300,A20)</f>
        <v>0</v>
      </c>
      <c r="D20" s="61">
        <f>SUMIFS(('Budget Items'!AA9:AA300),'Budget Items'!A9:A300,A20)</f>
        <v>0</v>
      </c>
      <c r="F20" s="61">
        <f t="shared" si="0"/>
        <v>0</v>
      </c>
    </row>
    <row r="21" spans="1:6" x14ac:dyDescent="0.2">
      <c r="A21" s="56">
        <v>18</v>
      </c>
      <c r="B21">
        <f>SUMIFS(('Budget Items'!Y9:Y300),'Budget Items'!A9:A300,A21)</f>
        <v>0</v>
      </c>
      <c r="C21">
        <f>SUMIFS(('Budget Items'!Z9:Z300),'Budget Items'!A9:A300,A21)</f>
        <v>0</v>
      </c>
      <c r="D21" s="61">
        <f>SUMIFS(('Budget Items'!AA9:AA300),'Budget Items'!A9:A300,A21)</f>
        <v>0</v>
      </c>
      <c r="F21" s="61">
        <f t="shared" si="0"/>
        <v>0</v>
      </c>
    </row>
    <row r="22" spans="1:6" x14ac:dyDescent="0.2">
      <c r="A22" s="56">
        <v>19</v>
      </c>
      <c r="B22">
        <f>SUMIFS(('Budget Items'!Y9:Y300),'Budget Items'!A9:A300,A22)</f>
        <v>0</v>
      </c>
      <c r="C22">
        <f>SUMIFS(('Budget Items'!Z9:Z300),'Budget Items'!A9:A300,A22)</f>
        <v>0</v>
      </c>
      <c r="D22" s="61">
        <f>SUMIFS(('Budget Items'!AA9:AA300),'Budget Items'!A9:A300,A22)</f>
        <v>0</v>
      </c>
      <c r="F22" s="61">
        <f t="shared" si="0"/>
        <v>0</v>
      </c>
    </row>
    <row r="23" spans="1:6" x14ac:dyDescent="0.2">
      <c r="A23" s="56">
        <v>20</v>
      </c>
      <c r="B23">
        <f>SUMIFS(('Budget Items'!Y9:Y300),'Budget Items'!A9:A300,A23)</f>
        <v>434322</v>
      </c>
      <c r="C23">
        <f>SUMIFS(('Budget Items'!Z9:Z300),'Budget Items'!A9:A300,A23)</f>
        <v>420000</v>
      </c>
      <c r="D23" s="61">
        <f>SUMIFS(('Budget Items'!AA9:AA300),'Budget Items'!A9:A300,A23)</f>
        <v>854322</v>
      </c>
      <c r="F23" s="61">
        <f>B23+C23</f>
        <v>854322</v>
      </c>
    </row>
  </sheetData>
  <sheetProtection algorithmName="SHA-512" hashValue="qU0lh9CX6qz3p5v2WZOToWQ23UC/Y30rMuEIEbe0IHVnFD4ei3+YN6Xx4nw52JMOVFS1hwtMEvUka03E4TxrgA==" saltValue="UcNLwEBUktt8sI7WL9MQl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6E6D-D21D-4480-B05A-1B07EDBC3BA9}">
  <dimension ref="A3:D18"/>
  <sheetViews>
    <sheetView workbookViewId="0">
      <selection activeCell="L36" sqref="L36"/>
    </sheetView>
  </sheetViews>
  <sheetFormatPr defaultRowHeight="12.75" x14ac:dyDescent="0.2"/>
  <cols>
    <col min="1" max="1" width="13.85546875" bestFit="1" customWidth="1"/>
    <col min="2" max="2" width="14.5703125" bestFit="1" customWidth="1"/>
    <col min="3" max="3" width="17.5703125" bestFit="1" customWidth="1"/>
    <col min="4" max="4" width="24.42578125" bestFit="1" customWidth="1"/>
  </cols>
  <sheetData>
    <row r="3" spans="1:4" x14ac:dyDescent="0.2">
      <c r="A3" s="63" t="s">
        <v>86</v>
      </c>
      <c r="B3" t="s">
        <v>90</v>
      </c>
      <c r="C3" t="s">
        <v>89</v>
      </c>
      <c r="D3" t="s">
        <v>91</v>
      </c>
    </row>
    <row r="4" spans="1:4" x14ac:dyDescent="0.2">
      <c r="A4" s="35">
        <v>1</v>
      </c>
      <c r="B4" s="80">
        <v>105000</v>
      </c>
      <c r="C4" s="80">
        <v>108580.5</v>
      </c>
      <c r="D4" s="80">
        <v>213580.5</v>
      </c>
    </row>
    <row r="5" spans="1:4" x14ac:dyDescent="0.2">
      <c r="A5" s="64" t="s">
        <v>83</v>
      </c>
      <c r="B5" s="80">
        <v>105000</v>
      </c>
      <c r="C5" s="80">
        <v>108580.5</v>
      </c>
      <c r="D5" s="80">
        <v>213580.5</v>
      </c>
    </row>
    <row r="6" spans="1:4" x14ac:dyDescent="0.2">
      <c r="A6" s="35">
        <v>2</v>
      </c>
      <c r="B6" s="80">
        <v>210000</v>
      </c>
      <c r="C6" s="80">
        <v>217161</v>
      </c>
      <c r="D6" s="80">
        <v>427161</v>
      </c>
    </row>
    <row r="7" spans="1:4" x14ac:dyDescent="0.2">
      <c r="A7" s="64" t="s">
        <v>80</v>
      </c>
      <c r="B7" s="80">
        <v>210000</v>
      </c>
      <c r="C7" s="80">
        <v>217161</v>
      </c>
      <c r="D7" s="80">
        <v>427161</v>
      </c>
    </row>
    <row r="8" spans="1:4" x14ac:dyDescent="0.2">
      <c r="A8" s="35">
        <v>3</v>
      </c>
      <c r="B8" s="80">
        <v>420000</v>
      </c>
      <c r="C8" s="80">
        <v>434322</v>
      </c>
      <c r="D8" s="80">
        <v>854322</v>
      </c>
    </row>
    <row r="9" spans="1:4" x14ac:dyDescent="0.2">
      <c r="A9" s="64" t="s">
        <v>81</v>
      </c>
      <c r="B9" s="80">
        <v>420000</v>
      </c>
      <c r="C9" s="80">
        <v>434322</v>
      </c>
      <c r="D9" s="80">
        <v>854322</v>
      </c>
    </row>
    <row r="10" spans="1:4" x14ac:dyDescent="0.2">
      <c r="A10" s="35">
        <v>4</v>
      </c>
      <c r="B10" s="80">
        <v>210000</v>
      </c>
      <c r="C10" s="80">
        <v>217161</v>
      </c>
      <c r="D10" s="80">
        <v>427161</v>
      </c>
    </row>
    <row r="11" spans="1:4" x14ac:dyDescent="0.2">
      <c r="A11" s="64" t="s">
        <v>85</v>
      </c>
      <c r="B11" s="80">
        <v>210000</v>
      </c>
      <c r="C11" s="80">
        <v>217161</v>
      </c>
      <c r="D11" s="80">
        <v>427161</v>
      </c>
    </row>
    <row r="12" spans="1:4" x14ac:dyDescent="0.2">
      <c r="A12" s="35">
        <v>5</v>
      </c>
      <c r="B12" s="80">
        <v>210000</v>
      </c>
      <c r="C12" s="80">
        <v>217161</v>
      </c>
      <c r="D12" s="80">
        <v>427161</v>
      </c>
    </row>
    <row r="13" spans="1:4" x14ac:dyDescent="0.2">
      <c r="A13" s="64" t="s">
        <v>82</v>
      </c>
      <c r="B13" s="80">
        <v>210000</v>
      </c>
      <c r="C13" s="80">
        <v>217161</v>
      </c>
      <c r="D13" s="80">
        <v>427161</v>
      </c>
    </row>
    <row r="14" spans="1:4" x14ac:dyDescent="0.2">
      <c r="A14" s="35">
        <v>20</v>
      </c>
      <c r="B14" s="80">
        <v>420000</v>
      </c>
      <c r="C14" s="80">
        <v>434322</v>
      </c>
      <c r="D14" s="80">
        <v>854322</v>
      </c>
    </row>
    <row r="15" spans="1:4" x14ac:dyDescent="0.2">
      <c r="A15" s="64" t="s">
        <v>84</v>
      </c>
      <c r="B15" s="80">
        <v>420000</v>
      </c>
      <c r="C15" s="80">
        <v>434322</v>
      </c>
      <c r="D15" s="80">
        <v>854322</v>
      </c>
    </row>
    <row r="16" spans="1:4" x14ac:dyDescent="0.2">
      <c r="A16" s="35" t="s">
        <v>87</v>
      </c>
      <c r="B16" s="80">
        <v>0</v>
      </c>
      <c r="C16" s="80">
        <v>0</v>
      </c>
      <c r="D16" s="80">
        <v>0</v>
      </c>
    </row>
    <row r="17" spans="1:4" x14ac:dyDescent="0.2">
      <c r="A17" s="64" t="s">
        <v>87</v>
      </c>
      <c r="B17" s="80">
        <v>0</v>
      </c>
      <c r="C17" s="80">
        <v>0</v>
      </c>
      <c r="D17" s="80">
        <v>0</v>
      </c>
    </row>
    <row r="18" spans="1:4" x14ac:dyDescent="0.2">
      <c r="A18" s="35" t="s">
        <v>88</v>
      </c>
      <c r="B18" s="80">
        <v>1575000</v>
      </c>
      <c r="C18" s="80">
        <v>1628707.5</v>
      </c>
      <c r="D18" s="80">
        <v>3203707.5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AE81-A783-4314-90B2-AA33F14FBB30}">
  <dimension ref="A1:S300"/>
  <sheetViews>
    <sheetView workbookViewId="0">
      <selection activeCell="J3" sqref="J3"/>
    </sheetView>
  </sheetViews>
  <sheetFormatPr defaultRowHeight="12.75" x14ac:dyDescent="0.2"/>
  <cols>
    <col min="1" max="1" width="25.7109375" style="1" customWidth="1"/>
    <col min="2" max="2" width="38.5703125" style="1" customWidth="1"/>
    <col min="3" max="6" width="9.140625" style="1"/>
    <col min="7" max="7" width="13" style="1" customWidth="1"/>
    <col min="8" max="8" width="12.5703125" style="110" customWidth="1"/>
    <col min="9" max="9" width="22.140625" style="1" customWidth="1"/>
    <col min="10" max="10" width="9.140625" style="1"/>
    <col min="11" max="11" width="19.140625" style="1" customWidth="1"/>
    <col min="12" max="12" width="44.85546875" style="1" customWidth="1"/>
    <col min="13" max="17" width="9.140625" style="1"/>
    <col min="18" max="18" width="9.140625" style="116"/>
    <col min="19" max="19" width="19.7109375" style="1" customWidth="1"/>
    <col min="20" max="16384" width="9.140625" style="1"/>
  </cols>
  <sheetData>
    <row r="1" spans="1:19" x14ac:dyDescent="0.2">
      <c r="A1" s="98" t="s">
        <v>22</v>
      </c>
      <c r="I1" s="119" t="s">
        <v>47</v>
      </c>
      <c r="J1" s="110"/>
      <c r="K1" s="116"/>
    </row>
    <row r="2" spans="1:19" ht="12.75" customHeight="1" x14ac:dyDescent="0.2">
      <c r="A2" s="98" t="s">
        <v>23</v>
      </c>
      <c r="C2" s="101"/>
      <c r="I2" s="110" t="s">
        <v>48</v>
      </c>
      <c r="J2" s="111">
        <f>SUM(H:H)</f>
        <v>10500</v>
      </c>
      <c r="K2" s="112" t="b">
        <f>IF(J3=J2,TRUE,FALSE)</f>
        <v>0</v>
      </c>
    </row>
    <row r="3" spans="1:19" ht="12.75" customHeight="1" x14ac:dyDescent="0.2">
      <c r="A3" s="14"/>
      <c r="C3" s="102"/>
      <c r="I3" s="110" t="s">
        <v>49</v>
      </c>
      <c r="J3" s="111">
        <f>SUM(R:R)</f>
        <v>0</v>
      </c>
      <c r="K3" s="112"/>
    </row>
    <row r="4" spans="1:19" ht="12.75" customHeight="1" x14ac:dyDescent="0.2">
      <c r="A4" s="103" t="s">
        <v>129</v>
      </c>
      <c r="B4" s="104"/>
      <c r="C4" s="105"/>
      <c r="D4" s="104"/>
      <c r="E4" s="104"/>
      <c r="F4" s="104"/>
      <c r="G4" s="104"/>
      <c r="H4" s="113"/>
      <c r="I4" s="104"/>
      <c r="J4" s="104"/>
      <c r="L4" s="98" t="s">
        <v>77</v>
      </c>
      <c r="M4" s="112">
        <f>('Budget Items'!H2*30%)*60%</f>
        <v>22500</v>
      </c>
    </row>
    <row r="5" spans="1:19" ht="15.75" customHeight="1" x14ac:dyDescent="0.2">
      <c r="A5" s="104" t="s">
        <v>71</v>
      </c>
      <c r="B5" s="104"/>
      <c r="C5" s="104"/>
      <c r="D5" s="104"/>
      <c r="E5" s="104"/>
      <c r="F5" s="104"/>
      <c r="G5" s="104"/>
      <c r="H5" s="113"/>
      <c r="I5" s="104"/>
      <c r="J5" s="104"/>
      <c r="L5" s="106" t="s">
        <v>78</v>
      </c>
    </row>
    <row r="6" spans="1:19" s="99" customFormat="1" ht="15.75" customHeight="1" x14ac:dyDescent="0.2">
      <c r="A6" s="103" t="s">
        <v>75</v>
      </c>
      <c r="B6" s="107"/>
      <c r="H6" s="114"/>
      <c r="R6" s="117"/>
    </row>
    <row r="7" spans="1:19" ht="45" x14ac:dyDescent="0.25">
      <c r="A7" s="108" t="s">
        <v>72</v>
      </c>
      <c r="B7" s="100" t="s">
        <v>0</v>
      </c>
      <c r="C7" s="100" t="s">
        <v>24</v>
      </c>
      <c r="D7" s="100" t="s">
        <v>25</v>
      </c>
      <c r="E7" s="100" t="s">
        <v>26</v>
      </c>
      <c r="F7" s="100" t="s">
        <v>27</v>
      </c>
      <c r="G7" s="100" t="s">
        <v>28</v>
      </c>
      <c r="H7" s="115" t="s">
        <v>50</v>
      </c>
      <c r="I7" s="108" t="s">
        <v>34</v>
      </c>
      <c r="J7" s="109" t="s">
        <v>118</v>
      </c>
      <c r="K7" s="108" t="s">
        <v>36</v>
      </c>
      <c r="L7" s="100" t="s">
        <v>0</v>
      </c>
      <c r="M7" s="100" t="s">
        <v>24</v>
      </c>
      <c r="N7" s="100" t="s">
        <v>25</v>
      </c>
      <c r="O7" s="100" t="s">
        <v>26</v>
      </c>
      <c r="P7" s="100" t="s">
        <v>27</v>
      </c>
      <c r="Q7" s="100" t="s">
        <v>28</v>
      </c>
      <c r="R7" s="118" t="s">
        <v>9</v>
      </c>
      <c r="S7" s="108" t="s">
        <v>34</v>
      </c>
    </row>
    <row r="8" spans="1:19" x14ac:dyDescent="0.2">
      <c r="A8" s="14" t="s">
        <v>29</v>
      </c>
      <c r="B8" s="14" t="s">
        <v>35</v>
      </c>
      <c r="C8" s="1">
        <v>100</v>
      </c>
      <c r="D8" s="1">
        <v>100</v>
      </c>
      <c r="E8" s="1">
        <v>100</v>
      </c>
      <c r="F8" s="1">
        <v>100</v>
      </c>
      <c r="G8" s="1">
        <v>100</v>
      </c>
      <c r="H8" s="111">
        <f>SUM(C8:G8)</f>
        <v>500</v>
      </c>
      <c r="I8" s="106" t="s">
        <v>133</v>
      </c>
      <c r="K8" s="1" t="s">
        <v>37</v>
      </c>
      <c r="L8" s="106" t="s">
        <v>76</v>
      </c>
      <c r="R8" s="112">
        <f>SUM(M8:Q8)</f>
        <v>0</v>
      </c>
    </row>
    <row r="9" spans="1:19" x14ac:dyDescent="0.2">
      <c r="A9" s="14" t="s">
        <v>30</v>
      </c>
      <c r="B9" s="106" t="s">
        <v>115</v>
      </c>
      <c r="C9" s="1">
        <v>500</v>
      </c>
      <c r="D9" s="1">
        <v>500</v>
      </c>
      <c r="E9" s="1">
        <v>500</v>
      </c>
      <c r="F9" s="1">
        <v>500</v>
      </c>
      <c r="G9" s="1">
        <v>500</v>
      </c>
      <c r="H9" s="111">
        <f t="shared" ref="H9:H72" si="0">SUM(C9:G9)</f>
        <v>2500</v>
      </c>
      <c r="I9" s="106" t="s">
        <v>134</v>
      </c>
      <c r="K9" s="1" t="s">
        <v>38</v>
      </c>
      <c r="R9" s="112">
        <f t="shared" ref="R9:R72" si="1">SUM(M9:Q9)</f>
        <v>0</v>
      </c>
    </row>
    <row r="10" spans="1:19" x14ac:dyDescent="0.2">
      <c r="A10" s="14" t="s">
        <v>31</v>
      </c>
      <c r="B10" s="106" t="s">
        <v>114</v>
      </c>
      <c r="C10" s="1">
        <v>400</v>
      </c>
      <c r="D10" s="1">
        <v>400</v>
      </c>
      <c r="E10" s="1">
        <v>400</v>
      </c>
      <c r="F10" s="1">
        <v>400</v>
      </c>
      <c r="G10" s="1">
        <v>400</v>
      </c>
      <c r="H10" s="111">
        <f t="shared" si="0"/>
        <v>2000</v>
      </c>
      <c r="I10" s="106" t="s">
        <v>135</v>
      </c>
      <c r="K10" s="1" t="s">
        <v>39</v>
      </c>
      <c r="R10" s="112">
        <f t="shared" si="1"/>
        <v>0</v>
      </c>
    </row>
    <row r="11" spans="1:19" x14ac:dyDescent="0.2">
      <c r="A11" s="14" t="s">
        <v>32</v>
      </c>
      <c r="B11" s="106" t="s">
        <v>113</v>
      </c>
      <c r="C11" s="1">
        <v>300</v>
      </c>
      <c r="D11" s="1">
        <v>300</v>
      </c>
      <c r="E11" s="1">
        <v>300</v>
      </c>
      <c r="F11" s="1">
        <v>300</v>
      </c>
      <c r="G11" s="1">
        <v>300</v>
      </c>
      <c r="H11" s="111">
        <f t="shared" si="0"/>
        <v>1500</v>
      </c>
      <c r="I11" s="106" t="s">
        <v>136</v>
      </c>
      <c r="K11" s="1" t="s">
        <v>33</v>
      </c>
      <c r="L11" s="1" t="s">
        <v>74</v>
      </c>
      <c r="R11" s="112">
        <f t="shared" si="1"/>
        <v>0</v>
      </c>
    </row>
    <row r="12" spans="1:19" x14ac:dyDescent="0.2">
      <c r="A12" s="14" t="s">
        <v>33</v>
      </c>
      <c r="B12" s="1" t="s">
        <v>73</v>
      </c>
      <c r="C12" s="1">
        <v>100</v>
      </c>
      <c r="D12" s="1">
        <v>100</v>
      </c>
      <c r="E12" s="1">
        <v>100</v>
      </c>
      <c r="F12" s="1">
        <v>100</v>
      </c>
      <c r="G12" s="1">
        <v>100</v>
      </c>
      <c r="H12" s="111">
        <f t="shared" si="0"/>
        <v>500</v>
      </c>
      <c r="I12" s="106" t="s">
        <v>133</v>
      </c>
      <c r="R12" s="112">
        <f>SUM(M12:Q12)</f>
        <v>0</v>
      </c>
    </row>
    <row r="13" spans="1:19" x14ac:dyDescent="0.2">
      <c r="A13" s="14" t="s">
        <v>31</v>
      </c>
      <c r="B13" s="106" t="s">
        <v>116</v>
      </c>
      <c r="C13" s="1">
        <v>400</v>
      </c>
      <c r="D13" s="1">
        <v>400</v>
      </c>
      <c r="E13" s="1">
        <v>400</v>
      </c>
      <c r="F13" s="1">
        <v>400</v>
      </c>
      <c r="G13" s="1">
        <v>400</v>
      </c>
      <c r="H13" s="111">
        <f t="shared" si="0"/>
        <v>2000</v>
      </c>
      <c r="I13" s="106" t="s">
        <v>137</v>
      </c>
      <c r="R13" s="112">
        <f t="shared" si="1"/>
        <v>0</v>
      </c>
    </row>
    <row r="14" spans="1:19" x14ac:dyDescent="0.2">
      <c r="A14" s="14" t="s">
        <v>32</v>
      </c>
      <c r="B14" s="106" t="s">
        <v>117</v>
      </c>
      <c r="C14" s="1">
        <v>300</v>
      </c>
      <c r="D14" s="1">
        <v>300</v>
      </c>
      <c r="E14" s="1">
        <v>300</v>
      </c>
      <c r="F14" s="1">
        <v>300</v>
      </c>
      <c r="G14" s="1">
        <v>300</v>
      </c>
      <c r="H14" s="111">
        <f t="shared" si="0"/>
        <v>1500</v>
      </c>
      <c r="I14" s="106" t="s">
        <v>135</v>
      </c>
      <c r="R14" s="112">
        <f t="shared" si="1"/>
        <v>0</v>
      </c>
    </row>
    <row r="15" spans="1:19" x14ac:dyDescent="0.2">
      <c r="H15" s="111">
        <f t="shared" si="0"/>
        <v>0</v>
      </c>
      <c r="R15" s="112">
        <f t="shared" si="1"/>
        <v>0</v>
      </c>
    </row>
    <row r="16" spans="1:19" x14ac:dyDescent="0.2">
      <c r="H16" s="111">
        <f t="shared" si="0"/>
        <v>0</v>
      </c>
      <c r="R16" s="112">
        <f t="shared" si="1"/>
        <v>0</v>
      </c>
    </row>
    <row r="17" spans="8:18" x14ac:dyDescent="0.2">
      <c r="H17" s="111">
        <f t="shared" si="0"/>
        <v>0</v>
      </c>
      <c r="R17" s="112">
        <f t="shared" si="1"/>
        <v>0</v>
      </c>
    </row>
    <row r="18" spans="8:18" x14ac:dyDescent="0.2">
      <c r="H18" s="111">
        <f t="shared" si="0"/>
        <v>0</v>
      </c>
      <c r="R18" s="112">
        <f t="shared" si="1"/>
        <v>0</v>
      </c>
    </row>
    <row r="19" spans="8:18" x14ac:dyDescent="0.2">
      <c r="H19" s="111">
        <f t="shared" si="0"/>
        <v>0</v>
      </c>
      <c r="R19" s="112">
        <f t="shared" si="1"/>
        <v>0</v>
      </c>
    </row>
    <row r="20" spans="8:18" x14ac:dyDescent="0.2">
      <c r="H20" s="111">
        <f t="shared" si="0"/>
        <v>0</v>
      </c>
      <c r="R20" s="112">
        <f t="shared" si="1"/>
        <v>0</v>
      </c>
    </row>
    <row r="21" spans="8:18" x14ac:dyDescent="0.2">
      <c r="H21" s="111">
        <f t="shared" si="0"/>
        <v>0</v>
      </c>
      <c r="R21" s="112">
        <f t="shared" si="1"/>
        <v>0</v>
      </c>
    </row>
    <row r="22" spans="8:18" x14ac:dyDescent="0.2">
      <c r="H22" s="111">
        <f t="shared" si="0"/>
        <v>0</v>
      </c>
      <c r="R22" s="112">
        <f t="shared" si="1"/>
        <v>0</v>
      </c>
    </row>
    <row r="23" spans="8:18" x14ac:dyDescent="0.2">
      <c r="H23" s="111">
        <f t="shared" si="0"/>
        <v>0</v>
      </c>
      <c r="I23" s="46"/>
      <c r="R23" s="112">
        <f t="shared" si="1"/>
        <v>0</v>
      </c>
    </row>
    <row r="24" spans="8:18" x14ac:dyDescent="0.2">
      <c r="H24" s="111">
        <f t="shared" si="0"/>
        <v>0</v>
      </c>
      <c r="R24" s="112">
        <f t="shared" si="1"/>
        <v>0</v>
      </c>
    </row>
    <row r="25" spans="8:18" x14ac:dyDescent="0.2">
      <c r="H25" s="111">
        <f t="shared" si="0"/>
        <v>0</v>
      </c>
      <c r="R25" s="112">
        <f t="shared" si="1"/>
        <v>0</v>
      </c>
    </row>
    <row r="26" spans="8:18" x14ac:dyDescent="0.2">
      <c r="H26" s="111">
        <f t="shared" si="0"/>
        <v>0</v>
      </c>
      <c r="R26" s="112">
        <f t="shared" si="1"/>
        <v>0</v>
      </c>
    </row>
    <row r="27" spans="8:18" x14ac:dyDescent="0.2">
      <c r="H27" s="111">
        <f t="shared" si="0"/>
        <v>0</v>
      </c>
      <c r="R27" s="112">
        <f t="shared" si="1"/>
        <v>0</v>
      </c>
    </row>
    <row r="28" spans="8:18" x14ac:dyDescent="0.2">
      <c r="H28" s="111">
        <f t="shared" si="0"/>
        <v>0</v>
      </c>
      <c r="R28" s="112">
        <f t="shared" si="1"/>
        <v>0</v>
      </c>
    </row>
    <row r="29" spans="8:18" x14ac:dyDescent="0.2">
      <c r="H29" s="111">
        <f t="shared" si="0"/>
        <v>0</v>
      </c>
      <c r="R29" s="112">
        <f t="shared" si="1"/>
        <v>0</v>
      </c>
    </row>
    <row r="30" spans="8:18" x14ac:dyDescent="0.2">
      <c r="H30" s="111">
        <f t="shared" si="0"/>
        <v>0</v>
      </c>
      <c r="R30" s="112">
        <f t="shared" si="1"/>
        <v>0</v>
      </c>
    </row>
    <row r="31" spans="8:18" x14ac:dyDescent="0.2">
      <c r="H31" s="111">
        <f t="shared" si="0"/>
        <v>0</v>
      </c>
      <c r="R31" s="112">
        <f t="shared" si="1"/>
        <v>0</v>
      </c>
    </row>
    <row r="32" spans="8:18" x14ac:dyDescent="0.2">
      <c r="H32" s="111">
        <f t="shared" si="0"/>
        <v>0</v>
      </c>
      <c r="R32" s="112">
        <f t="shared" si="1"/>
        <v>0</v>
      </c>
    </row>
    <row r="33" spans="8:18" x14ac:dyDescent="0.2">
      <c r="H33" s="111">
        <f t="shared" si="0"/>
        <v>0</v>
      </c>
      <c r="R33" s="112">
        <f t="shared" si="1"/>
        <v>0</v>
      </c>
    </row>
    <row r="34" spans="8:18" x14ac:dyDescent="0.2">
      <c r="H34" s="111">
        <f t="shared" si="0"/>
        <v>0</v>
      </c>
      <c r="R34" s="112">
        <f t="shared" si="1"/>
        <v>0</v>
      </c>
    </row>
    <row r="35" spans="8:18" x14ac:dyDescent="0.2">
      <c r="H35" s="111">
        <f t="shared" si="0"/>
        <v>0</v>
      </c>
      <c r="R35" s="112">
        <f t="shared" si="1"/>
        <v>0</v>
      </c>
    </row>
    <row r="36" spans="8:18" x14ac:dyDescent="0.2">
      <c r="H36" s="111">
        <f t="shared" si="0"/>
        <v>0</v>
      </c>
      <c r="R36" s="112">
        <f t="shared" si="1"/>
        <v>0</v>
      </c>
    </row>
    <row r="37" spans="8:18" x14ac:dyDescent="0.2">
      <c r="H37" s="111">
        <f t="shared" si="0"/>
        <v>0</v>
      </c>
      <c r="R37" s="112">
        <f t="shared" si="1"/>
        <v>0</v>
      </c>
    </row>
    <row r="38" spans="8:18" x14ac:dyDescent="0.2">
      <c r="H38" s="111">
        <f t="shared" si="0"/>
        <v>0</v>
      </c>
      <c r="R38" s="112">
        <f t="shared" si="1"/>
        <v>0</v>
      </c>
    </row>
    <row r="39" spans="8:18" x14ac:dyDescent="0.2">
      <c r="H39" s="111">
        <f t="shared" si="0"/>
        <v>0</v>
      </c>
      <c r="R39" s="112">
        <f t="shared" si="1"/>
        <v>0</v>
      </c>
    </row>
    <row r="40" spans="8:18" x14ac:dyDescent="0.2">
      <c r="H40" s="111">
        <f t="shared" si="0"/>
        <v>0</v>
      </c>
      <c r="R40" s="112">
        <f t="shared" si="1"/>
        <v>0</v>
      </c>
    </row>
    <row r="41" spans="8:18" x14ac:dyDescent="0.2">
      <c r="H41" s="111">
        <f t="shared" si="0"/>
        <v>0</v>
      </c>
      <c r="R41" s="112">
        <f t="shared" si="1"/>
        <v>0</v>
      </c>
    </row>
    <row r="42" spans="8:18" x14ac:dyDescent="0.2">
      <c r="H42" s="111">
        <f t="shared" si="0"/>
        <v>0</v>
      </c>
      <c r="R42" s="112">
        <f t="shared" si="1"/>
        <v>0</v>
      </c>
    </row>
    <row r="43" spans="8:18" x14ac:dyDescent="0.2">
      <c r="H43" s="111">
        <f t="shared" si="0"/>
        <v>0</v>
      </c>
      <c r="R43" s="112">
        <f t="shared" si="1"/>
        <v>0</v>
      </c>
    </row>
    <row r="44" spans="8:18" x14ac:dyDescent="0.2">
      <c r="H44" s="111">
        <f t="shared" si="0"/>
        <v>0</v>
      </c>
      <c r="R44" s="112">
        <f t="shared" si="1"/>
        <v>0</v>
      </c>
    </row>
    <row r="45" spans="8:18" x14ac:dyDescent="0.2">
      <c r="H45" s="111">
        <f t="shared" si="0"/>
        <v>0</v>
      </c>
      <c r="R45" s="112">
        <f t="shared" si="1"/>
        <v>0</v>
      </c>
    </row>
    <row r="46" spans="8:18" x14ac:dyDescent="0.2">
      <c r="H46" s="111">
        <f t="shared" si="0"/>
        <v>0</v>
      </c>
      <c r="R46" s="112">
        <f t="shared" si="1"/>
        <v>0</v>
      </c>
    </row>
    <row r="47" spans="8:18" x14ac:dyDescent="0.2">
      <c r="H47" s="111">
        <f t="shared" si="0"/>
        <v>0</v>
      </c>
      <c r="R47" s="112">
        <f t="shared" si="1"/>
        <v>0</v>
      </c>
    </row>
    <row r="48" spans="8:18" x14ac:dyDescent="0.2">
      <c r="H48" s="111">
        <f t="shared" si="0"/>
        <v>0</v>
      </c>
      <c r="R48" s="112">
        <f t="shared" si="1"/>
        <v>0</v>
      </c>
    </row>
    <row r="49" spans="8:18" x14ac:dyDescent="0.2">
      <c r="H49" s="111">
        <f t="shared" si="0"/>
        <v>0</v>
      </c>
      <c r="R49" s="112">
        <f t="shared" si="1"/>
        <v>0</v>
      </c>
    </row>
    <row r="50" spans="8:18" x14ac:dyDescent="0.2">
      <c r="H50" s="111">
        <f t="shared" si="0"/>
        <v>0</v>
      </c>
      <c r="R50" s="112">
        <f t="shared" si="1"/>
        <v>0</v>
      </c>
    </row>
    <row r="51" spans="8:18" x14ac:dyDescent="0.2">
      <c r="H51" s="111">
        <f t="shared" si="0"/>
        <v>0</v>
      </c>
      <c r="R51" s="112">
        <f t="shared" si="1"/>
        <v>0</v>
      </c>
    </row>
    <row r="52" spans="8:18" x14ac:dyDescent="0.2">
      <c r="H52" s="111">
        <f t="shared" si="0"/>
        <v>0</v>
      </c>
      <c r="R52" s="112">
        <f t="shared" si="1"/>
        <v>0</v>
      </c>
    </row>
    <row r="53" spans="8:18" x14ac:dyDescent="0.2">
      <c r="H53" s="111">
        <f t="shared" si="0"/>
        <v>0</v>
      </c>
      <c r="R53" s="112">
        <f t="shared" si="1"/>
        <v>0</v>
      </c>
    </row>
    <row r="54" spans="8:18" x14ac:dyDescent="0.2">
      <c r="H54" s="111">
        <f t="shared" si="0"/>
        <v>0</v>
      </c>
      <c r="R54" s="112">
        <f t="shared" si="1"/>
        <v>0</v>
      </c>
    </row>
    <row r="55" spans="8:18" x14ac:dyDescent="0.2">
      <c r="H55" s="111">
        <f t="shared" si="0"/>
        <v>0</v>
      </c>
      <c r="R55" s="112">
        <f t="shared" si="1"/>
        <v>0</v>
      </c>
    </row>
    <row r="56" spans="8:18" x14ac:dyDescent="0.2">
      <c r="H56" s="111">
        <f t="shared" si="0"/>
        <v>0</v>
      </c>
      <c r="R56" s="112">
        <f t="shared" si="1"/>
        <v>0</v>
      </c>
    </row>
    <row r="57" spans="8:18" x14ac:dyDescent="0.2">
      <c r="H57" s="111">
        <f t="shared" si="0"/>
        <v>0</v>
      </c>
      <c r="R57" s="112">
        <f t="shared" si="1"/>
        <v>0</v>
      </c>
    </row>
    <row r="58" spans="8:18" x14ac:dyDescent="0.2">
      <c r="H58" s="111">
        <f t="shared" si="0"/>
        <v>0</v>
      </c>
      <c r="R58" s="112">
        <f t="shared" si="1"/>
        <v>0</v>
      </c>
    </row>
    <row r="59" spans="8:18" x14ac:dyDescent="0.2">
      <c r="H59" s="111">
        <f t="shared" si="0"/>
        <v>0</v>
      </c>
      <c r="R59" s="112">
        <f t="shared" si="1"/>
        <v>0</v>
      </c>
    </row>
    <row r="60" spans="8:18" x14ac:dyDescent="0.2">
      <c r="H60" s="111">
        <f t="shared" si="0"/>
        <v>0</v>
      </c>
      <c r="R60" s="112">
        <f t="shared" si="1"/>
        <v>0</v>
      </c>
    </row>
    <row r="61" spans="8:18" x14ac:dyDescent="0.2">
      <c r="H61" s="111">
        <f t="shared" si="0"/>
        <v>0</v>
      </c>
      <c r="R61" s="112">
        <f t="shared" si="1"/>
        <v>0</v>
      </c>
    </row>
    <row r="62" spans="8:18" x14ac:dyDescent="0.2">
      <c r="H62" s="111">
        <f t="shared" si="0"/>
        <v>0</v>
      </c>
      <c r="R62" s="112">
        <f t="shared" si="1"/>
        <v>0</v>
      </c>
    </row>
    <row r="63" spans="8:18" x14ac:dyDescent="0.2">
      <c r="H63" s="111">
        <f t="shared" si="0"/>
        <v>0</v>
      </c>
      <c r="R63" s="112">
        <f t="shared" si="1"/>
        <v>0</v>
      </c>
    </row>
    <row r="64" spans="8:18" x14ac:dyDescent="0.2">
      <c r="H64" s="111">
        <f t="shared" si="0"/>
        <v>0</v>
      </c>
      <c r="R64" s="112">
        <f t="shared" si="1"/>
        <v>0</v>
      </c>
    </row>
    <row r="65" spans="8:18" x14ac:dyDescent="0.2">
      <c r="H65" s="111">
        <f t="shared" si="0"/>
        <v>0</v>
      </c>
      <c r="R65" s="112">
        <f t="shared" si="1"/>
        <v>0</v>
      </c>
    </row>
    <row r="66" spans="8:18" x14ac:dyDescent="0.2">
      <c r="H66" s="111">
        <f t="shared" si="0"/>
        <v>0</v>
      </c>
      <c r="R66" s="112">
        <f t="shared" si="1"/>
        <v>0</v>
      </c>
    </row>
    <row r="67" spans="8:18" x14ac:dyDescent="0.2">
      <c r="H67" s="111">
        <f t="shared" si="0"/>
        <v>0</v>
      </c>
      <c r="R67" s="112">
        <f t="shared" si="1"/>
        <v>0</v>
      </c>
    </row>
    <row r="68" spans="8:18" x14ac:dyDescent="0.2">
      <c r="H68" s="111">
        <f t="shared" si="0"/>
        <v>0</v>
      </c>
      <c r="R68" s="112">
        <f t="shared" si="1"/>
        <v>0</v>
      </c>
    </row>
    <row r="69" spans="8:18" x14ac:dyDescent="0.2">
      <c r="H69" s="111">
        <f t="shared" si="0"/>
        <v>0</v>
      </c>
      <c r="R69" s="112">
        <f t="shared" si="1"/>
        <v>0</v>
      </c>
    </row>
    <row r="70" spans="8:18" x14ac:dyDescent="0.2">
      <c r="H70" s="111">
        <f t="shared" si="0"/>
        <v>0</v>
      </c>
      <c r="R70" s="112">
        <f t="shared" si="1"/>
        <v>0</v>
      </c>
    </row>
    <row r="71" spans="8:18" x14ac:dyDescent="0.2">
      <c r="H71" s="111">
        <f t="shared" si="0"/>
        <v>0</v>
      </c>
      <c r="R71" s="112">
        <f t="shared" si="1"/>
        <v>0</v>
      </c>
    </row>
    <row r="72" spans="8:18" x14ac:dyDescent="0.2">
      <c r="H72" s="111">
        <f t="shared" si="0"/>
        <v>0</v>
      </c>
      <c r="R72" s="112">
        <f t="shared" si="1"/>
        <v>0</v>
      </c>
    </row>
    <row r="73" spans="8:18" x14ac:dyDescent="0.2">
      <c r="H73" s="111">
        <f t="shared" ref="H73:H136" si="2">SUM(C73:G73)</f>
        <v>0</v>
      </c>
      <c r="R73" s="112">
        <f t="shared" ref="R73:R136" si="3">SUM(M73:Q73)</f>
        <v>0</v>
      </c>
    </row>
    <row r="74" spans="8:18" x14ac:dyDescent="0.2">
      <c r="H74" s="111">
        <f t="shared" si="2"/>
        <v>0</v>
      </c>
      <c r="R74" s="112">
        <f t="shared" si="3"/>
        <v>0</v>
      </c>
    </row>
    <row r="75" spans="8:18" x14ac:dyDescent="0.2">
      <c r="H75" s="111">
        <f t="shared" si="2"/>
        <v>0</v>
      </c>
      <c r="R75" s="112">
        <f t="shared" si="3"/>
        <v>0</v>
      </c>
    </row>
    <row r="76" spans="8:18" x14ac:dyDescent="0.2">
      <c r="H76" s="111">
        <f t="shared" si="2"/>
        <v>0</v>
      </c>
      <c r="R76" s="112">
        <f t="shared" si="3"/>
        <v>0</v>
      </c>
    </row>
    <row r="77" spans="8:18" x14ac:dyDescent="0.2">
      <c r="H77" s="111">
        <f t="shared" si="2"/>
        <v>0</v>
      </c>
      <c r="R77" s="112">
        <f t="shared" si="3"/>
        <v>0</v>
      </c>
    </row>
    <row r="78" spans="8:18" x14ac:dyDescent="0.2">
      <c r="H78" s="111">
        <f t="shared" si="2"/>
        <v>0</v>
      </c>
      <c r="R78" s="112">
        <f t="shared" si="3"/>
        <v>0</v>
      </c>
    </row>
    <row r="79" spans="8:18" x14ac:dyDescent="0.2">
      <c r="H79" s="111">
        <f t="shared" si="2"/>
        <v>0</v>
      </c>
      <c r="R79" s="112">
        <f t="shared" si="3"/>
        <v>0</v>
      </c>
    </row>
    <row r="80" spans="8:18" x14ac:dyDescent="0.2">
      <c r="H80" s="111">
        <f t="shared" si="2"/>
        <v>0</v>
      </c>
      <c r="R80" s="112">
        <f t="shared" si="3"/>
        <v>0</v>
      </c>
    </row>
    <row r="81" spans="8:18" x14ac:dyDescent="0.2">
      <c r="H81" s="111">
        <f t="shared" si="2"/>
        <v>0</v>
      </c>
      <c r="R81" s="112">
        <f t="shared" si="3"/>
        <v>0</v>
      </c>
    </row>
    <row r="82" spans="8:18" x14ac:dyDescent="0.2">
      <c r="H82" s="111">
        <f t="shared" si="2"/>
        <v>0</v>
      </c>
      <c r="R82" s="112">
        <f t="shared" si="3"/>
        <v>0</v>
      </c>
    </row>
    <row r="83" spans="8:18" x14ac:dyDescent="0.2">
      <c r="H83" s="111">
        <f t="shared" si="2"/>
        <v>0</v>
      </c>
      <c r="R83" s="112">
        <f t="shared" si="3"/>
        <v>0</v>
      </c>
    </row>
    <row r="84" spans="8:18" x14ac:dyDescent="0.2">
      <c r="H84" s="111">
        <f t="shared" si="2"/>
        <v>0</v>
      </c>
      <c r="R84" s="112">
        <f t="shared" si="3"/>
        <v>0</v>
      </c>
    </row>
    <row r="85" spans="8:18" x14ac:dyDescent="0.2">
      <c r="H85" s="111">
        <f t="shared" si="2"/>
        <v>0</v>
      </c>
      <c r="R85" s="112">
        <f t="shared" si="3"/>
        <v>0</v>
      </c>
    </row>
    <row r="86" spans="8:18" x14ac:dyDescent="0.2">
      <c r="H86" s="111">
        <f t="shared" si="2"/>
        <v>0</v>
      </c>
      <c r="R86" s="112">
        <f t="shared" si="3"/>
        <v>0</v>
      </c>
    </row>
    <row r="87" spans="8:18" x14ac:dyDescent="0.2">
      <c r="H87" s="111">
        <f t="shared" si="2"/>
        <v>0</v>
      </c>
      <c r="R87" s="112">
        <f t="shared" si="3"/>
        <v>0</v>
      </c>
    </row>
    <row r="88" spans="8:18" x14ac:dyDescent="0.2">
      <c r="H88" s="111">
        <f t="shared" si="2"/>
        <v>0</v>
      </c>
      <c r="R88" s="112">
        <f t="shared" si="3"/>
        <v>0</v>
      </c>
    </row>
    <row r="89" spans="8:18" x14ac:dyDescent="0.2">
      <c r="H89" s="111">
        <f t="shared" si="2"/>
        <v>0</v>
      </c>
      <c r="R89" s="112">
        <f t="shared" si="3"/>
        <v>0</v>
      </c>
    </row>
    <row r="90" spans="8:18" x14ac:dyDescent="0.2">
      <c r="H90" s="111">
        <f t="shared" si="2"/>
        <v>0</v>
      </c>
      <c r="R90" s="112">
        <f t="shared" si="3"/>
        <v>0</v>
      </c>
    </row>
    <row r="91" spans="8:18" x14ac:dyDescent="0.2">
      <c r="H91" s="111">
        <f t="shared" si="2"/>
        <v>0</v>
      </c>
      <c r="R91" s="112">
        <f t="shared" si="3"/>
        <v>0</v>
      </c>
    </row>
    <row r="92" spans="8:18" x14ac:dyDescent="0.2">
      <c r="H92" s="111">
        <f t="shared" si="2"/>
        <v>0</v>
      </c>
      <c r="R92" s="112">
        <f t="shared" si="3"/>
        <v>0</v>
      </c>
    </row>
    <row r="93" spans="8:18" x14ac:dyDescent="0.2">
      <c r="H93" s="111">
        <f t="shared" si="2"/>
        <v>0</v>
      </c>
      <c r="R93" s="112">
        <f t="shared" si="3"/>
        <v>0</v>
      </c>
    </row>
    <row r="94" spans="8:18" x14ac:dyDescent="0.2">
      <c r="H94" s="111">
        <f t="shared" si="2"/>
        <v>0</v>
      </c>
      <c r="R94" s="112">
        <f t="shared" si="3"/>
        <v>0</v>
      </c>
    </row>
    <row r="95" spans="8:18" x14ac:dyDescent="0.2">
      <c r="H95" s="111">
        <f t="shared" si="2"/>
        <v>0</v>
      </c>
      <c r="R95" s="112">
        <f t="shared" si="3"/>
        <v>0</v>
      </c>
    </row>
    <row r="96" spans="8:18" x14ac:dyDescent="0.2">
      <c r="H96" s="111">
        <f t="shared" si="2"/>
        <v>0</v>
      </c>
      <c r="R96" s="112">
        <f t="shared" si="3"/>
        <v>0</v>
      </c>
    </row>
    <row r="97" spans="8:18" x14ac:dyDescent="0.2">
      <c r="H97" s="111">
        <f t="shared" si="2"/>
        <v>0</v>
      </c>
      <c r="R97" s="112">
        <f t="shared" si="3"/>
        <v>0</v>
      </c>
    </row>
    <row r="98" spans="8:18" x14ac:dyDescent="0.2">
      <c r="H98" s="111">
        <f t="shared" si="2"/>
        <v>0</v>
      </c>
      <c r="R98" s="112">
        <f t="shared" si="3"/>
        <v>0</v>
      </c>
    </row>
    <row r="99" spans="8:18" x14ac:dyDescent="0.2">
      <c r="H99" s="111">
        <f t="shared" si="2"/>
        <v>0</v>
      </c>
      <c r="R99" s="112">
        <f t="shared" si="3"/>
        <v>0</v>
      </c>
    </row>
    <row r="100" spans="8:18" x14ac:dyDescent="0.2">
      <c r="H100" s="111">
        <f t="shared" si="2"/>
        <v>0</v>
      </c>
      <c r="R100" s="112">
        <f t="shared" si="3"/>
        <v>0</v>
      </c>
    </row>
    <row r="101" spans="8:18" x14ac:dyDescent="0.2">
      <c r="H101" s="111">
        <f t="shared" si="2"/>
        <v>0</v>
      </c>
      <c r="R101" s="112">
        <f t="shared" si="3"/>
        <v>0</v>
      </c>
    </row>
    <row r="102" spans="8:18" x14ac:dyDescent="0.2">
      <c r="H102" s="111">
        <f t="shared" si="2"/>
        <v>0</v>
      </c>
      <c r="R102" s="112">
        <f t="shared" si="3"/>
        <v>0</v>
      </c>
    </row>
    <row r="103" spans="8:18" x14ac:dyDescent="0.2">
      <c r="H103" s="111">
        <f t="shared" si="2"/>
        <v>0</v>
      </c>
      <c r="R103" s="112">
        <f t="shared" si="3"/>
        <v>0</v>
      </c>
    </row>
    <row r="104" spans="8:18" x14ac:dyDescent="0.2">
      <c r="H104" s="111">
        <f t="shared" si="2"/>
        <v>0</v>
      </c>
      <c r="R104" s="112">
        <f t="shared" si="3"/>
        <v>0</v>
      </c>
    </row>
    <row r="105" spans="8:18" x14ac:dyDescent="0.2">
      <c r="H105" s="111">
        <f t="shared" si="2"/>
        <v>0</v>
      </c>
      <c r="R105" s="112">
        <f t="shared" si="3"/>
        <v>0</v>
      </c>
    </row>
    <row r="106" spans="8:18" x14ac:dyDescent="0.2">
      <c r="H106" s="111">
        <f t="shared" si="2"/>
        <v>0</v>
      </c>
      <c r="R106" s="112">
        <f t="shared" si="3"/>
        <v>0</v>
      </c>
    </row>
    <row r="107" spans="8:18" x14ac:dyDescent="0.2">
      <c r="H107" s="111">
        <f t="shared" si="2"/>
        <v>0</v>
      </c>
      <c r="R107" s="112">
        <f t="shared" si="3"/>
        <v>0</v>
      </c>
    </row>
    <row r="108" spans="8:18" x14ac:dyDescent="0.2">
      <c r="H108" s="111">
        <f t="shared" si="2"/>
        <v>0</v>
      </c>
      <c r="R108" s="112">
        <f t="shared" si="3"/>
        <v>0</v>
      </c>
    </row>
    <row r="109" spans="8:18" x14ac:dyDescent="0.2">
      <c r="H109" s="111">
        <f t="shared" si="2"/>
        <v>0</v>
      </c>
      <c r="R109" s="112">
        <f t="shared" si="3"/>
        <v>0</v>
      </c>
    </row>
    <row r="110" spans="8:18" x14ac:dyDescent="0.2">
      <c r="H110" s="111">
        <f t="shared" si="2"/>
        <v>0</v>
      </c>
      <c r="R110" s="112">
        <f t="shared" si="3"/>
        <v>0</v>
      </c>
    </row>
    <row r="111" spans="8:18" x14ac:dyDescent="0.2">
      <c r="H111" s="111">
        <f t="shared" si="2"/>
        <v>0</v>
      </c>
      <c r="R111" s="112">
        <f t="shared" si="3"/>
        <v>0</v>
      </c>
    </row>
    <row r="112" spans="8:18" x14ac:dyDescent="0.2">
      <c r="H112" s="111">
        <f t="shared" si="2"/>
        <v>0</v>
      </c>
      <c r="R112" s="112">
        <f t="shared" si="3"/>
        <v>0</v>
      </c>
    </row>
    <row r="113" spans="8:18" x14ac:dyDescent="0.2">
      <c r="H113" s="111">
        <f t="shared" si="2"/>
        <v>0</v>
      </c>
      <c r="R113" s="112">
        <f t="shared" si="3"/>
        <v>0</v>
      </c>
    </row>
    <row r="114" spans="8:18" x14ac:dyDescent="0.2">
      <c r="H114" s="111">
        <f t="shared" si="2"/>
        <v>0</v>
      </c>
      <c r="R114" s="112">
        <f t="shared" si="3"/>
        <v>0</v>
      </c>
    </row>
    <row r="115" spans="8:18" x14ac:dyDescent="0.2">
      <c r="H115" s="111">
        <f t="shared" si="2"/>
        <v>0</v>
      </c>
      <c r="R115" s="112">
        <f t="shared" si="3"/>
        <v>0</v>
      </c>
    </row>
    <row r="116" spans="8:18" x14ac:dyDescent="0.2">
      <c r="H116" s="111">
        <f t="shared" si="2"/>
        <v>0</v>
      </c>
      <c r="R116" s="112">
        <f t="shared" si="3"/>
        <v>0</v>
      </c>
    </row>
    <row r="117" spans="8:18" x14ac:dyDescent="0.2">
      <c r="H117" s="111">
        <f t="shared" si="2"/>
        <v>0</v>
      </c>
      <c r="R117" s="112">
        <f t="shared" si="3"/>
        <v>0</v>
      </c>
    </row>
    <row r="118" spans="8:18" x14ac:dyDescent="0.2">
      <c r="H118" s="111">
        <f t="shared" si="2"/>
        <v>0</v>
      </c>
      <c r="R118" s="112">
        <f t="shared" si="3"/>
        <v>0</v>
      </c>
    </row>
    <row r="119" spans="8:18" x14ac:dyDescent="0.2">
      <c r="H119" s="111">
        <f t="shared" si="2"/>
        <v>0</v>
      </c>
      <c r="R119" s="112">
        <f t="shared" si="3"/>
        <v>0</v>
      </c>
    </row>
    <row r="120" spans="8:18" x14ac:dyDescent="0.2">
      <c r="H120" s="111">
        <f t="shared" si="2"/>
        <v>0</v>
      </c>
      <c r="R120" s="112">
        <f t="shared" si="3"/>
        <v>0</v>
      </c>
    </row>
    <row r="121" spans="8:18" x14ac:dyDescent="0.2">
      <c r="H121" s="111">
        <f t="shared" si="2"/>
        <v>0</v>
      </c>
      <c r="R121" s="112">
        <f t="shared" si="3"/>
        <v>0</v>
      </c>
    </row>
    <row r="122" spans="8:18" x14ac:dyDescent="0.2">
      <c r="H122" s="111">
        <f t="shared" si="2"/>
        <v>0</v>
      </c>
      <c r="R122" s="112">
        <f t="shared" si="3"/>
        <v>0</v>
      </c>
    </row>
    <row r="123" spans="8:18" x14ac:dyDescent="0.2">
      <c r="H123" s="111">
        <f t="shared" si="2"/>
        <v>0</v>
      </c>
      <c r="R123" s="112">
        <f t="shared" si="3"/>
        <v>0</v>
      </c>
    </row>
    <row r="124" spans="8:18" x14ac:dyDescent="0.2">
      <c r="H124" s="111">
        <f t="shared" si="2"/>
        <v>0</v>
      </c>
      <c r="R124" s="112">
        <f t="shared" si="3"/>
        <v>0</v>
      </c>
    </row>
    <row r="125" spans="8:18" x14ac:dyDescent="0.2">
      <c r="H125" s="111">
        <f t="shared" si="2"/>
        <v>0</v>
      </c>
      <c r="R125" s="112">
        <f t="shared" si="3"/>
        <v>0</v>
      </c>
    </row>
    <row r="126" spans="8:18" x14ac:dyDescent="0.2">
      <c r="H126" s="111">
        <f t="shared" si="2"/>
        <v>0</v>
      </c>
      <c r="R126" s="112">
        <f t="shared" si="3"/>
        <v>0</v>
      </c>
    </row>
    <row r="127" spans="8:18" x14ac:dyDescent="0.2">
      <c r="H127" s="111">
        <f t="shared" si="2"/>
        <v>0</v>
      </c>
      <c r="R127" s="112">
        <f t="shared" si="3"/>
        <v>0</v>
      </c>
    </row>
    <row r="128" spans="8:18" x14ac:dyDescent="0.2">
      <c r="H128" s="111">
        <f t="shared" si="2"/>
        <v>0</v>
      </c>
      <c r="R128" s="112">
        <f t="shared" si="3"/>
        <v>0</v>
      </c>
    </row>
    <row r="129" spans="8:18" x14ac:dyDescent="0.2">
      <c r="H129" s="111">
        <f t="shared" si="2"/>
        <v>0</v>
      </c>
      <c r="R129" s="112">
        <f t="shared" si="3"/>
        <v>0</v>
      </c>
    </row>
    <row r="130" spans="8:18" x14ac:dyDescent="0.2">
      <c r="H130" s="111">
        <f t="shared" si="2"/>
        <v>0</v>
      </c>
      <c r="R130" s="112">
        <f t="shared" si="3"/>
        <v>0</v>
      </c>
    </row>
    <row r="131" spans="8:18" x14ac:dyDescent="0.2">
      <c r="H131" s="111">
        <f t="shared" si="2"/>
        <v>0</v>
      </c>
      <c r="R131" s="112">
        <f t="shared" si="3"/>
        <v>0</v>
      </c>
    </row>
    <row r="132" spans="8:18" x14ac:dyDescent="0.2">
      <c r="H132" s="111">
        <f t="shared" si="2"/>
        <v>0</v>
      </c>
      <c r="R132" s="112">
        <f t="shared" si="3"/>
        <v>0</v>
      </c>
    </row>
    <row r="133" spans="8:18" x14ac:dyDescent="0.2">
      <c r="H133" s="111">
        <f t="shared" si="2"/>
        <v>0</v>
      </c>
      <c r="R133" s="112">
        <f t="shared" si="3"/>
        <v>0</v>
      </c>
    </row>
    <row r="134" spans="8:18" x14ac:dyDescent="0.2">
      <c r="H134" s="111">
        <f t="shared" si="2"/>
        <v>0</v>
      </c>
      <c r="R134" s="112">
        <f t="shared" si="3"/>
        <v>0</v>
      </c>
    </row>
    <row r="135" spans="8:18" x14ac:dyDescent="0.2">
      <c r="H135" s="111">
        <f t="shared" si="2"/>
        <v>0</v>
      </c>
      <c r="R135" s="112">
        <f t="shared" si="3"/>
        <v>0</v>
      </c>
    </row>
    <row r="136" spans="8:18" x14ac:dyDescent="0.2">
      <c r="H136" s="111">
        <f t="shared" si="2"/>
        <v>0</v>
      </c>
      <c r="R136" s="112">
        <f t="shared" si="3"/>
        <v>0</v>
      </c>
    </row>
    <row r="137" spans="8:18" x14ac:dyDescent="0.2">
      <c r="H137" s="111">
        <f t="shared" ref="H137:H200" si="4">SUM(C137:G137)</f>
        <v>0</v>
      </c>
      <c r="R137" s="112">
        <f t="shared" ref="R137:R200" si="5">SUM(M137:Q137)</f>
        <v>0</v>
      </c>
    </row>
    <row r="138" spans="8:18" x14ac:dyDescent="0.2">
      <c r="H138" s="111">
        <f t="shared" si="4"/>
        <v>0</v>
      </c>
      <c r="R138" s="112">
        <f t="shared" si="5"/>
        <v>0</v>
      </c>
    </row>
    <row r="139" spans="8:18" x14ac:dyDescent="0.2">
      <c r="H139" s="111">
        <f t="shared" si="4"/>
        <v>0</v>
      </c>
      <c r="R139" s="112">
        <f t="shared" si="5"/>
        <v>0</v>
      </c>
    </row>
    <row r="140" spans="8:18" x14ac:dyDescent="0.2">
      <c r="H140" s="111">
        <f t="shared" si="4"/>
        <v>0</v>
      </c>
      <c r="R140" s="112">
        <f t="shared" si="5"/>
        <v>0</v>
      </c>
    </row>
    <row r="141" spans="8:18" x14ac:dyDescent="0.2">
      <c r="H141" s="111">
        <f t="shared" si="4"/>
        <v>0</v>
      </c>
      <c r="R141" s="112">
        <f t="shared" si="5"/>
        <v>0</v>
      </c>
    </row>
    <row r="142" spans="8:18" x14ac:dyDescent="0.2">
      <c r="H142" s="111">
        <f t="shared" si="4"/>
        <v>0</v>
      </c>
      <c r="R142" s="112">
        <f t="shared" si="5"/>
        <v>0</v>
      </c>
    </row>
    <row r="143" spans="8:18" x14ac:dyDescent="0.2">
      <c r="H143" s="111">
        <f t="shared" si="4"/>
        <v>0</v>
      </c>
      <c r="R143" s="112">
        <f t="shared" si="5"/>
        <v>0</v>
      </c>
    </row>
    <row r="144" spans="8:18" x14ac:dyDescent="0.2">
      <c r="H144" s="111">
        <f t="shared" si="4"/>
        <v>0</v>
      </c>
      <c r="R144" s="112">
        <f t="shared" si="5"/>
        <v>0</v>
      </c>
    </row>
    <row r="145" spans="8:18" x14ac:dyDescent="0.2">
      <c r="H145" s="111">
        <f t="shared" si="4"/>
        <v>0</v>
      </c>
      <c r="R145" s="112">
        <f t="shared" si="5"/>
        <v>0</v>
      </c>
    </row>
    <row r="146" spans="8:18" x14ac:dyDescent="0.2">
      <c r="H146" s="111">
        <f t="shared" si="4"/>
        <v>0</v>
      </c>
      <c r="R146" s="112">
        <f t="shared" si="5"/>
        <v>0</v>
      </c>
    </row>
    <row r="147" spans="8:18" x14ac:dyDescent="0.2">
      <c r="H147" s="111">
        <f t="shared" si="4"/>
        <v>0</v>
      </c>
      <c r="R147" s="112">
        <f t="shared" si="5"/>
        <v>0</v>
      </c>
    </row>
    <row r="148" spans="8:18" x14ac:dyDescent="0.2">
      <c r="H148" s="111">
        <f t="shared" si="4"/>
        <v>0</v>
      </c>
      <c r="R148" s="112">
        <f t="shared" si="5"/>
        <v>0</v>
      </c>
    </row>
    <row r="149" spans="8:18" x14ac:dyDescent="0.2">
      <c r="H149" s="111">
        <f t="shared" si="4"/>
        <v>0</v>
      </c>
      <c r="R149" s="112">
        <f t="shared" si="5"/>
        <v>0</v>
      </c>
    </row>
    <row r="150" spans="8:18" x14ac:dyDescent="0.2">
      <c r="H150" s="111">
        <f t="shared" si="4"/>
        <v>0</v>
      </c>
      <c r="R150" s="112">
        <f t="shared" si="5"/>
        <v>0</v>
      </c>
    </row>
    <row r="151" spans="8:18" x14ac:dyDescent="0.2">
      <c r="H151" s="111">
        <f t="shared" si="4"/>
        <v>0</v>
      </c>
      <c r="R151" s="112">
        <f t="shared" si="5"/>
        <v>0</v>
      </c>
    </row>
    <row r="152" spans="8:18" x14ac:dyDescent="0.2">
      <c r="H152" s="111">
        <f t="shared" si="4"/>
        <v>0</v>
      </c>
      <c r="R152" s="112">
        <f t="shared" si="5"/>
        <v>0</v>
      </c>
    </row>
    <row r="153" spans="8:18" x14ac:dyDescent="0.2">
      <c r="H153" s="111">
        <f t="shared" si="4"/>
        <v>0</v>
      </c>
      <c r="R153" s="112">
        <f t="shared" si="5"/>
        <v>0</v>
      </c>
    </row>
    <row r="154" spans="8:18" x14ac:dyDescent="0.2">
      <c r="H154" s="111">
        <f t="shared" si="4"/>
        <v>0</v>
      </c>
      <c r="R154" s="112">
        <f t="shared" si="5"/>
        <v>0</v>
      </c>
    </row>
    <row r="155" spans="8:18" x14ac:dyDescent="0.2">
      <c r="H155" s="111">
        <f t="shared" si="4"/>
        <v>0</v>
      </c>
      <c r="R155" s="112">
        <f t="shared" si="5"/>
        <v>0</v>
      </c>
    </row>
    <row r="156" spans="8:18" x14ac:dyDescent="0.2">
      <c r="H156" s="111">
        <f t="shared" si="4"/>
        <v>0</v>
      </c>
      <c r="R156" s="112">
        <f t="shared" si="5"/>
        <v>0</v>
      </c>
    </row>
    <row r="157" spans="8:18" x14ac:dyDescent="0.2">
      <c r="H157" s="111">
        <f t="shared" si="4"/>
        <v>0</v>
      </c>
      <c r="R157" s="112">
        <f t="shared" si="5"/>
        <v>0</v>
      </c>
    </row>
    <row r="158" spans="8:18" x14ac:dyDescent="0.2">
      <c r="H158" s="111">
        <f t="shared" si="4"/>
        <v>0</v>
      </c>
      <c r="R158" s="112">
        <f t="shared" si="5"/>
        <v>0</v>
      </c>
    </row>
    <row r="159" spans="8:18" x14ac:dyDescent="0.2">
      <c r="H159" s="111">
        <f t="shared" si="4"/>
        <v>0</v>
      </c>
      <c r="R159" s="112">
        <f t="shared" si="5"/>
        <v>0</v>
      </c>
    </row>
    <row r="160" spans="8:18" x14ac:dyDescent="0.2">
      <c r="H160" s="111">
        <f t="shared" si="4"/>
        <v>0</v>
      </c>
      <c r="R160" s="112">
        <f t="shared" si="5"/>
        <v>0</v>
      </c>
    </row>
    <row r="161" spans="8:18" x14ac:dyDescent="0.2">
      <c r="H161" s="111">
        <f t="shared" si="4"/>
        <v>0</v>
      </c>
      <c r="R161" s="112">
        <f t="shared" si="5"/>
        <v>0</v>
      </c>
    </row>
    <row r="162" spans="8:18" x14ac:dyDescent="0.2">
      <c r="H162" s="111">
        <f t="shared" si="4"/>
        <v>0</v>
      </c>
      <c r="R162" s="112">
        <f t="shared" si="5"/>
        <v>0</v>
      </c>
    </row>
    <row r="163" spans="8:18" x14ac:dyDescent="0.2">
      <c r="H163" s="111">
        <f t="shared" si="4"/>
        <v>0</v>
      </c>
      <c r="R163" s="112">
        <f t="shared" si="5"/>
        <v>0</v>
      </c>
    </row>
    <row r="164" spans="8:18" x14ac:dyDescent="0.2">
      <c r="H164" s="111">
        <f t="shared" si="4"/>
        <v>0</v>
      </c>
      <c r="R164" s="112">
        <f t="shared" si="5"/>
        <v>0</v>
      </c>
    </row>
    <row r="165" spans="8:18" x14ac:dyDescent="0.2">
      <c r="H165" s="111">
        <f t="shared" si="4"/>
        <v>0</v>
      </c>
      <c r="R165" s="112">
        <f t="shared" si="5"/>
        <v>0</v>
      </c>
    </row>
    <row r="166" spans="8:18" x14ac:dyDescent="0.2">
      <c r="H166" s="111">
        <f t="shared" si="4"/>
        <v>0</v>
      </c>
      <c r="R166" s="112">
        <f t="shared" si="5"/>
        <v>0</v>
      </c>
    </row>
    <row r="167" spans="8:18" x14ac:dyDescent="0.2">
      <c r="H167" s="111">
        <f t="shared" si="4"/>
        <v>0</v>
      </c>
      <c r="R167" s="112">
        <f t="shared" si="5"/>
        <v>0</v>
      </c>
    </row>
    <row r="168" spans="8:18" x14ac:dyDescent="0.2">
      <c r="H168" s="111">
        <f t="shared" si="4"/>
        <v>0</v>
      </c>
      <c r="R168" s="112">
        <f t="shared" si="5"/>
        <v>0</v>
      </c>
    </row>
    <row r="169" spans="8:18" x14ac:dyDescent="0.2">
      <c r="H169" s="111">
        <f t="shared" si="4"/>
        <v>0</v>
      </c>
      <c r="R169" s="112">
        <f t="shared" si="5"/>
        <v>0</v>
      </c>
    </row>
    <row r="170" spans="8:18" x14ac:dyDescent="0.2">
      <c r="H170" s="111">
        <f t="shared" si="4"/>
        <v>0</v>
      </c>
      <c r="R170" s="112">
        <f t="shared" si="5"/>
        <v>0</v>
      </c>
    </row>
    <row r="171" spans="8:18" x14ac:dyDescent="0.2">
      <c r="H171" s="111">
        <f t="shared" si="4"/>
        <v>0</v>
      </c>
      <c r="R171" s="112">
        <f t="shared" si="5"/>
        <v>0</v>
      </c>
    </row>
    <row r="172" spans="8:18" x14ac:dyDescent="0.2">
      <c r="H172" s="111">
        <f t="shared" si="4"/>
        <v>0</v>
      </c>
      <c r="R172" s="112">
        <f t="shared" si="5"/>
        <v>0</v>
      </c>
    </row>
    <row r="173" spans="8:18" x14ac:dyDescent="0.2">
      <c r="H173" s="111">
        <f t="shared" si="4"/>
        <v>0</v>
      </c>
      <c r="R173" s="112">
        <f t="shared" si="5"/>
        <v>0</v>
      </c>
    </row>
    <row r="174" spans="8:18" x14ac:dyDescent="0.2">
      <c r="H174" s="111">
        <f t="shared" si="4"/>
        <v>0</v>
      </c>
      <c r="R174" s="112">
        <f t="shared" si="5"/>
        <v>0</v>
      </c>
    </row>
    <row r="175" spans="8:18" x14ac:dyDescent="0.2">
      <c r="H175" s="111">
        <f t="shared" si="4"/>
        <v>0</v>
      </c>
      <c r="R175" s="112">
        <f t="shared" si="5"/>
        <v>0</v>
      </c>
    </row>
    <row r="176" spans="8:18" x14ac:dyDescent="0.2">
      <c r="H176" s="111">
        <f t="shared" si="4"/>
        <v>0</v>
      </c>
      <c r="R176" s="112">
        <f t="shared" si="5"/>
        <v>0</v>
      </c>
    </row>
    <row r="177" spans="8:18" x14ac:dyDescent="0.2">
      <c r="H177" s="111">
        <f t="shared" si="4"/>
        <v>0</v>
      </c>
      <c r="R177" s="112">
        <f t="shared" si="5"/>
        <v>0</v>
      </c>
    </row>
    <row r="178" spans="8:18" x14ac:dyDescent="0.2">
      <c r="H178" s="111">
        <f t="shared" si="4"/>
        <v>0</v>
      </c>
      <c r="R178" s="112">
        <f t="shared" si="5"/>
        <v>0</v>
      </c>
    </row>
    <row r="179" spans="8:18" x14ac:dyDescent="0.2">
      <c r="H179" s="111">
        <f t="shared" si="4"/>
        <v>0</v>
      </c>
      <c r="R179" s="112">
        <f t="shared" si="5"/>
        <v>0</v>
      </c>
    </row>
    <row r="180" spans="8:18" x14ac:dyDescent="0.2">
      <c r="H180" s="111">
        <f t="shared" si="4"/>
        <v>0</v>
      </c>
      <c r="R180" s="112">
        <f t="shared" si="5"/>
        <v>0</v>
      </c>
    </row>
    <row r="181" spans="8:18" x14ac:dyDescent="0.2">
      <c r="H181" s="111">
        <f t="shared" si="4"/>
        <v>0</v>
      </c>
      <c r="R181" s="112">
        <f t="shared" si="5"/>
        <v>0</v>
      </c>
    </row>
    <row r="182" spans="8:18" x14ac:dyDescent="0.2">
      <c r="H182" s="111">
        <f t="shared" si="4"/>
        <v>0</v>
      </c>
      <c r="R182" s="112">
        <f t="shared" si="5"/>
        <v>0</v>
      </c>
    </row>
    <row r="183" spans="8:18" x14ac:dyDescent="0.2">
      <c r="H183" s="111">
        <f t="shared" si="4"/>
        <v>0</v>
      </c>
      <c r="R183" s="112">
        <f t="shared" si="5"/>
        <v>0</v>
      </c>
    </row>
    <row r="184" spans="8:18" x14ac:dyDescent="0.2">
      <c r="H184" s="111">
        <f t="shared" si="4"/>
        <v>0</v>
      </c>
      <c r="R184" s="112">
        <f t="shared" si="5"/>
        <v>0</v>
      </c>
    </row>
    <row r="185" spans="8:18" x14ac:dyDescent="0.2">
      <c r="H185" s="111">
        <f t="shared" si="4"/>
        <v>0</v>
      </c>
      <c r="R185" s="112">
        <f t="shared" si="5"/>
        <v>0</v>
      </c>
    </row>
    <row r="186" spans="8:18" x14ac:dyDescent="0.2">
      <c r="H186" s="111">
        <f t="shared" si="4"/>
        <v>0</v>
      </c>
      <c r="R186" s="112">
        <f t="shared" si="5"/>
        <v>0</v>
      </c>
    </row>
    <row r="187" spans="8:18" x14ac:dyDescent="0.2">
      <c r="H187" s="111">
        <f t="shared" si="4"/>
        <v>0</v>
      </c>
      <c r="R187" s="112">
        <f t="shared" si="5"/>
        <v>0</v>
      </c>
    </row>
    <row r="188" spans="8:18" x14ac:dyDescent="0.2">
      <c r="H188" s="111">
        <f t="shared" si="4"/>
        <v>0</v>
      </c>
      <c r="R188" s="112">
        <f t="shared" si="5"/>
        <v>0</v>
      </c>
    </row>
    <row r="189" spans="8:18" x14ac:dyDescent="0.2">
      <c r="H189" s="111">
        <f t="shared" si="4"/>
        <v>0</v>
      </c>
      <c r="R189" s="112">
        <f t="shared" si="5"/>
        <v>0</v>
      </c>
    </row>
    <row r="190" spans="8:18" x14ac:dyDescent="0.2">
      <c r="H190" s="111">
        <f t="shared" si="4"/>
        <v>0</v>
      </c>
      <c r="R190" s="112">
        <f t="shared" si="5"/>
        <v>0</v>
      </c>
    </row>
    <row r="191" spans="8:18" x14ac:dyDescent="0.2">
      <c r="H191" s="111">
        <f t="shared" si="4"/>
        <v>0</v>
      </c>
      <c r="R191" s="112">
        <f t="shared" si="5"/>
        <v>0</v>
      </c>
    </row>
    <row r="192" spans="8:18" x14ac:dyDescent="0.2">
      <c r="H192" s="111">
        <f t="shared" si="4"/>
        <v>0</v>
      </c>
      <c r="R192" s="112">
        <f t="shared" si="5"/>
        <v>0</v>
      </c>
    </row>
    <row r="193" spans="8:18" x14ac:dyDescent="0.2">
      <c r="H193" s="111">
        <f t="shared" si="4"/>
        <v>0</v>
      </c>
      <c r="R193" s="112">
        <f t="shared" si="5"/>
        <v>0</v>
      </c>
    </row>
    <row r="194" spans="8:18" x14ac:dyDescent="0.2">
      <c r="H194" s="111">
        <f t="shared" si="4"/>
        <v>0</v>
      </c>
      <c r="R194" s="112">
        <f t="shared" si="5"/>
        <v>0</v>
      </c>
    </row>
    <row r="195" spans="8:18" x14ac:dyDescent="0.2">
      <c r="H195" s="111">
        <f t="shared" si="4"/>
        <v>0</v>
      </c>
      <c r="R195" s="112">
        <f t="shared" si="5"/>
        <v>0</v>
      </c>
    </row>
    <row r="196" spans="8:18" x14ac:dyDescent="0.2">
      <c r="H196" s="111">
        <f t="shared" si="4"/>
        <v>0</v>
      </c>
      <c r="R196" s="112">
        <f t="shared" si="5"/>
        <v>0</v>
      </c>
    </row>
    <row r="197" spans="8:18" x14ac:dyDescent="0.2">
      <c r="H197" s="111">
        <f t="shared" si="4"/>
        <v>0</v>
      </c>
      <c r="R197" s="112">
        <f t="shared" si="5"/>
        <v>0</v>
      </c>
    </row>
    <row r="198" spans="8:18" x14ac:dyDescent="0.2">
      <c r="H198" s="111">
        <f t="shared" si="4"/>
        <v>0</v>
      </c>
      <c r="R198" s="112">
        <f t="shared" si="5"/>
        <v>0</v>
      </c>
    </row>
    <row r="199" spans="8:18" x14ac:dyDescent="0.2">
      <c r="H199" s="111">
        <f t="shared" si="4"/>
        <v>0</v>
      </c>
      <c r="R199" s="112">
        <f t="shared" si="5"/>
        <v>0</v>
      </c>
    </row>
    <row r="200" spans="8:18" x14ac:dyDescent="0.2">
      <c r="H200" s="111">
        <f t="shared" si="4"/>
        <v>0</v>
      </c>
      <c r="R200" s="112">
        <f t="shared" si="5"/>
        <v>0</v>
      </c>
    </row>
    <row r="201" spans="8:18" x14ac:dyDescent="0.2">
      <c r="H201" s="111">
        <f t="shared" ref="H201:H264" si="6">SUM(C201:G201)</f>
        <v>0</v>
      </c>
      <c r="R201" s="112">
        <f t="shared" ref="R201:R264" si="7">SUM(M201:Q201)</f>
        <v>0</v>
      </c>
    </row>
    <row r="202" spans="8:18" x14ac:dyDescent="0.2">
      <c r="H202" s="111">
        <f t="shared" si="6"/>
        <v>0</v>
      </c>
      <c r="R202" s="112">
        <f t="shared" si="7"/>
        <v>0</v>
      </c>
    </row>
    <row r="203" spans="8:18" x14ac:dyDescent="0.2">
      <c r="H203" s="111">
        <f t="shared" si="6"/>
        <v>0</v>
      </c>
      <c r="R203" s="112">
        <f t="shared" si="7"/>
        <v>0</v>
      </c>
    </row>
    <row r="204" spans="8:18" x14ac:dyDescent="0.2">
      <c r="H204" s="111">
        <f t="shared" si="6"/>
        <v>0</v>
      </c>
      <c r="R204" s="112">
        <f t="shared" si="7"/>
        <v>0</v>
      </c>
    </row>
    <row r="205" spans="8:18" x14ac:dyDescent="0.2">
      <c r="H205" s="111">
        <f t="shared" si="6"/>
        <v>0</v>
      </c>
      <c r="R205" s="112">
        <f t="shared" si="7"/>
        <v>0</v>
      </c>
    </row>
    <row r="206" spans="8:18" x14ac:dyDescent="0.2">
      <c r="H206" s="111">
        <f t="shared" si="6"/>
        <v>0</v>
      </c>
      <c r="R206" s="112">
        <f t="shared" si="7"/>
        <v>0</v>
      </c>
    </row>
    <row r="207" spans="8:18" x14ac:dyDescent="0.2">
      <c r="H207" s="111">
        <f t="shared" si="6"/>
        <v>0</v>
      </c>
      <c r="R207" s="112">
        <f t="shared" si="7"/>
        <v>0</v>
      </c>
    </row>
    <row r="208" spans="8:18" x14ac:dyDescent="0.2">
      <c r="H208" s="111">
        <f t="shared" si="6"/>
        <v>0</v>
      </c>
      <c r="R208" s="112">
        <f t="shared" si="7"/>
        <v>0</v>
      </c>
    </row>
    <row r="209" spans="8:18" x14ac:dyDescent="0.2">
      <c r="H209" s="111">
        <f t="shared" si="6"/>
        <v>0</v>
      </c>
      <c r="R209" s="112">
        <f t="shared" si="7"/>
        <v>0</v>
      </c>
    </row>
    <row r="210" spans="8:18" x14ac:dyDescent="0.2">
      <c r="H210" s="111">
        <f t="shared" si="6"/>
        <v>0</v>
      </c>
      <c r="R210" s="112">
        <f t="shared" si="7"/>
        <v>0</v>
      </c>
    </row>
    <row r="211" spans="8:18" x14ac:dyDescent="0.2">
      <c r="H211" s="111">
        <f t="shared" si="6"/>
        <v>0</v>
      </c>
      <c r="R211" s="112">
        <f t="shared" si="7"/>
        <v>0</v>
      </c>
    </row>
    <row r="212" spans="8:18" x14ac:dyDescent="0.2">
      <c r="H212" s="111">
        <f t="shared" si="6"/>
        <v>0</v>
      </c>
      <c r="R212" s="112">
        <f t="shared" si="7"/>
        <v>0</v>
      </c>
    </row>
    <row r="213" spans="8:18" x14ac:dyDescent="0.2">
      <c r="H213" s="111">
        <f t="shared" si="6"/>
        <v>0</v>
      </c>
      <c r="R213" s="112">
        <f t="shared" si="7"/>
        <v>0</v>
      </c>
    </row>
    <row r="214" spans="8:18" x14ac:dyDescent="0.2">
      <c r="H214" s="111">
        <f t="shared" si="6"/>
        <v>0</v>
      </c>
      <c r="R214" s="112">
        <f t="shared" si="7"/>
        <v>0</v>
      </c>
    </row>
    <row r="215" spans="8:18" x14ac:dyDescent="0.2">
      <c r="H215" s="111">
        <f t="shared" si="6"/>
        <v>0</v>
      </c>
      <c r="R215" s="112">
        <f t="shared" si="7"/>
        <v>0</v>
      </c>
    </row>
    <row r="216" spans="8:18" x14ac:dyDescent="0.2">
      <c r="H216" s="111">
        <f t="shared" si="6"/>
        <v>0</v>
      </c>
      <c r="R216" s="112">
        <f t="shared" si="7"/>
        <v>0</v>
      </c>
    </row>
    <row r="217" spans="8:18" x14ac:dyDescent="0.2">
      <c r="H217" s="111">
        <f t="shared" si="6"/>
        <v>0</v>
      </c>
      <c r="R217" s="112">
        <f t="shared" si="7"/>
        <v>0</v>
      </c>
    </row>
    <row r="218" spans="8:18" x14ac:dyDescent="0.2">
      <c r="H218" s="111">
        <f t="shared" si="6"/>
        <v>0</v>
      </c>
      <c r="R218" s="112">
        <f t="shared" si="7"/>
        <v>0</v>
      </c>
    </row>
    <row r="219" spans="8:18" x14ac:dyDescent="0.2">
      <c r="H219" s="111">
        <f t="shared" si="6"/>
        <v>0</v>
      </c>
      <c r="R219" s="112">
        <f t="shared" si="7"/>
        <v>0</v>
      </c>
    </row>
    <row r="220" spans="8:18" x14ac:dyDescent="0.2">
      <c r="H220" s="111">
        <f t="shared" si="6"/>
        <v>0</v>
      </c>
      <c r="R220" s="112">
        <f t="shared" si="7"/>
        <v>0</v>
      </c>
    </row>
    <row r="221" spans="8:18" x14ac:dyDescent="0.2">
      <c r="H221" s="111">
        <f t="shared" si="6"/>
        <v>0</v>
      </c>
      <c r="R221" s="112">
        <f t="shared" si="7"/>
        <v>0</v>
      </c>
    </row>
    <row r="222" spans="8:18" x14ac:dyDescent="0.2">
      <c r="H222" s="111">
        <f t="shared" si="6"/>
        <v>0</v>
      </c>
      <c r="R222" s="112">
        <f t="shared" si="7"/>
        <v>0</v>
      </c>
    </row>
    <row r="223" spans="8:18" x14ac:dyDescent="0.2">
      <c r="H223" s="111">
        <f t="shared" si="6"/>
        <v>0</v>
      </c>
      <c r="R223" s="112">
        <f t="shared" si="7"/>
        <v>0</v>
      </c>
    </row>
    <row r="224" spans="8:18" x14ac:dyDescent="0.2">
      <c r="H224" s="111">
        <f t="shared" si="6"/>
        <v>0</v>
      </c>
      <c r="R224" s="112">
        <f t="shared" si="7"/>
        <v>0</v>
      </c>
    </row>
    <row r="225" spans="8:18" x14ac:dyDescent="0.2">
      <c r="H225" s="111">
        <f t="shared" si="6"/>
        <v>0</v>
      </c>
      <c r="R225" s="112">
        <f t="shared" si="7"/>
        <v>0</v>
      </c>
    </row>
    <row r="226" spans="8:18" x14ac:dyDescent="0.2">
      <c r="H226" s="111">
        <f t="shared" si="6"/>
        <v>0</v>
      </c>
      <c r="R226" s="112">
        <f t="shared" si="7"/>
        <v>0</v>
      </c>
    </row>
    <row r="227" spans="8:18" x14ac:dyDescent="0.2">
      <c r="H227" s="111">
        <f t="shared" si="6"/>
        <v>0</v>
      </c>
      <c r="R227" s="112">
        <f t="shared" si="7"/>
        <v>0</v>
      </c>
    </row>
    <row r="228" spans="8:18" x14ac:dyDescent="0.2">
      <c r="H228" s="111">
        <f t="shared" si="6"/>
        <v>0</v>
      </c>
      <c r="R228" s="112">
        <f t="shared" si="7"/>
        <v>0</v>
      </c>
    </row>
    <row r="229" spans="8:18" x14ac:dyDescent="0.2">
      <c r="H229" s="111">
        <f t="shared" si="6"/>
        <v>0</v>
      </c>
      <c r="R229" s="112">
        <f t="shared" si="7"/>
        <v>0</v>
      </c>
    </row>
    <row r="230" spans="8:18" x14ac:dyDescent="0.2">
      <c r="H230" s="111">
        <f t="shared" si="6"/>
        <v>0</v>
      </c>
      <c r="R230" s="112">
        <f t="shared" si="7"/>
        <v>0</v>
      </c>
    </row>
    <row r="231" spans="8:18" x14ac:dyDescent="0.2">
      <c r="H231" s="111">
        <f t="shared" si="6"/>
        <v>0</v>
      </c>
      <c r="R231" s="112">
        <f t="shared" si="7"/>
        <v>0</v>
      </c>
    </row>
    <row r="232" spans="8:18" x14ac:dyDescent="0.2">
      <c r="H232" s="111">
        <f t="shared" si="6"/>
        <v>0</v>
      </c>
      <c r="R232" s="112">
        <f t="shared" si="7"/>
        <v>0</v>
      </c>
    </row>
    <row r="233" spans="8:18" x14ac:dyDescent="0.2">
      <c r="H233" s="111">
        <f t="shared" si="6"/>
        <v>0</v>
      </c>
      <c r="R233" s="112">
        <f t="shared" si="7"/>
        <v>0</v>
      </c>
    </row>
    <row r="234" spans="8:18" x14ac:dyDescent="0.2">
      <c r="H234" s="111">
        <f t="shared" si="6"/>
        <v>0</v>
      </c>
      <c r="R234" s="112">
        <f t="shared" si="7"/>
        <v>0</v>
      </c>
    </row>
    <row r="235" spans="8:18" x14ac:dyDescent="0.2">
      <c r="H235" s="111">
        <f t="shared" si="6"/>
        <v>0</v>
      </c>
      <c r="R235" s="112">
        <f t="shared" si="7"/>
        <v>0</v>
      </c>
    </row>
    <row r="236" spans="8:18" x14ac:dyDescent="0.2">
      <c r="H236" s="111">
        <f t="shared" si="6"/>
        <v>0</v>
      </c>
      <c r="R236" s="112">
        <f t="shared" si="7"/>
        <v>0</v>
      </c>
    </row>
    <row r="237" spans="8:18" x14ac:dyDescent="0.2">
      <c r="H237" s="111">
        <f t="shared" si="6"/>
        <v>0</v>
      </c>
      <c r="R237" s="112">
        <f t="shared" si="7"/>
        <v>0</v>
      </c>
    </row>
    <row r="238" spans="8:18" x14ac:dyDescent="0.2">
      <c r="H238" s="111">
        <f t="shared" si="6"/>
        <v>0</v>
      </c>
      <c r="R238" s="112">
        <f t="shared" si="7"/>
        <v>0</v>
      </c>
    </row>
    <row r="239" spans="8:18" x14ac:dyDescent="0.2">
      <c r="H239" s="111">
        <f t="shared" si="6"/>
        <v>0</v>
      </c>
      <c r="R239" s="112">
        <f t="shared" si="7"/>
        <v>0</v>
      </c>
    </row>
    <row r="240" spans="8:18" x14ac:dyDescent="0.2">
      <c r="H240" s="111">
        <f t="shared" si="6"/>
        <v>0</v>
      </c>
      <c r="R240" s="112">
        <f t="shared" si="7"/>
        <v>0</v>
      </c>
    </row>
    <row r="241" spans="8:18" x14ac:dyDescent="0.2">
      <c r="H241" s="111">
        <f t="shared" si="6"/>
        <v>0</v>
      </c>
      <c r="R241" s="112">
        <f t="shared" si="7"/>
        <v>0</v>
      </c>
    </row>
    <row r="242" spans="8:18" x14ac:dyDescent="0.2">
      <c r="H242" s="111">
        <f t="shared" si="6"/>
        <v>0</v>
      </c>
      <c r="R242" s="112">
        <f t="shared" si="7"/>
        <v>0</v>
      </c>
    </row>
    <row r="243" spans="8:18" x14ac:dyDescent="0.2">
      <c r="H243" s="111">
        <f t="shared" si="6"/>
        <v>0</v>
      </c>
      <c r="R243" s="112">
        <f t="shared" si="7"/>
        <v>0</v>
      </c>
    </row>
    <row r="244" spans="8:18" x14ac:dyDescent="0.2">
      <c r="H244" s="111">
        <f t="shared" si="6"/>
        <v>0</v>
      </c>
      <c r="R244" s="112">
        <f t="shared" si="7"/>
        <v>0</v>
      </c>
    </row>
    <row r="245" spans="8:18" x14ac:dyDescent="0.2">
      <c r="H245" s="111">
        <f t="shared" si="6"/>
        <v>0</v>
      </c>
      <c r="R245" s="112">
        <f t="shared" si="7"/>
        <v>0</v>
      </c>
    </row>
    <row r="246" spans="8:18" x14ac:dyDescent="0.2">
      <c r="H246" s="111">
        <f t="shared" si="6"/>
        <v>0</v>
      </c>
      <c r="R246" s="112">
        <f t="shared" si="7"/>
        <v>0</v>
      </c>
    </row>
    <row r="247" spans="8:18" x14ac:dyDescent="0.2">
      <c r="H247" s="111">
        <f t="shared" si="6"/>
        <v>0</v>
      </c>
      <c r="R247" s="112">
        <f t="shared" si="7"/>
        <v>0</v>
      </c>
    </row>
    <row r="248" spans="8:18" x14ac:dyDescent="0.2">
      <c r="H248" s="111">
        <f t="shared" si="6"/>
        <v>0</v>
      </c>
      <c r="R248" s="112">
        <f t="shared" si="7"/>
        <v>0</v>
      </c>
    </row>
    <row r="249" spans="8:18" x14ac:dyDescent="0.2">
      <c r="H249" s="111">
        <f t="shared" si="6"/>
        <v>0</v>
      </c>
      <c r="R249" s="112">
        <f t="shared" si="7"/>
        <v>0</v>
      </c>
    </row>
    <row r="250" spans="8:18" x14ac:dyDescent="0.2">
      <c r="H250" s="111">
        <f t="shared" si="6"/>
        <v>0</v>
      </c>
      <c r="R250" s="112">
        <f t="shared" si="7"/>
        <v>0</v>
      </c>
    </row>
    <row r="251" spans="8:18" x14ac:dyDescent="0.2">
      <c r="H251" s="111">
        <f t="shared" si="6"/>
        <v>0</v>
      </c>
      <c r="R251" s="112">
        <f t="shared" si="7"/>
        <v>0</v>
      </c>
    </row>
    <row r="252" spans="8:18" x14ac:dyDescent="0.2">
      <c r="H252" s="111">
        <f t="shared" si="6"/>
        <v>0</v>
      </c>
      <c r="R252" s="112">
        <f t="shared" si="7"/>
        <v>0</v>
      </c>
    </row>
    <row r="253" spans="8:18" x14ac:dyDescent="0.2">
      <c r="H253" s="111">
        <f t="shared" si="6"/>
        <v>0</v>
      </c>
      <c r="R253" s="112">
        <f t="shared" si="7"/>
        <v>0</v>
      </c>
    </row>
    <row r="254" spans="8:18" x14ac:dyDescent="0.2">
      <c r="H254" s="111">
        <f t="shared" si="6"/>
        <v>0</v>
      </c>
      <c r="R254" s="112">
        <f t="shared" si="7"/>
        <v>0</v>
      </c>
    </row>
    <row r="255" spans="8:18" x14ac:dyDescent="0.2">
      <c r="H255" s="111">
        <f t="shared" si="6"/>
        <v>0</v>
      </c>
      <c r="R255" s="112">
        <f t="shared" si="7"/>
        <v>0</v>
      </c>
    </row>
    <row r="256" spans="8:18" x14ac:dyDescent="0.2">
      <c r="H256" s="111">
        <f t="shared" si="6"/>
        <v>0</v>
      </c>
      <c r="R256" s="112">
        <f t="shared" si="7"/>
        <v>0</v>
      </c>
    </row>
    <row r="257" spans="8:18" x14ac:dyDescent="0.2">
      <c r="H257" s="111">
        <f t="shared" si="6"/>
        <v>0</v>
      </c>
      <c r="R257" s="112">
        <f t="shared" si="7"/>
        <v>0</v>
      </c>
    </row>
    <row r="258" spans="8:18" x14ac:dyDescent="0.2">
      <c r="H258" s="111">
        <f t="shared" si="6"/>
        <v>0</v>
      </c>
      <c r="R258" s="112">
        <f t="shared" si="7"/>
        <v>0</v>
      </c>
    </row>
    <row r="259" spans="8:18" x14ac:dyDescent="0.2">
      <c r="H259" s="111">
        <f t="shared" si="6"/>
        <v>0</v>
      </c>
      <c r="R259" s="112">
        <f t="shared" si="7"/>
        <v>0</v>
      </c>
    </row>
    <row r="260" spans="8:18" x14ac:dyDescent="0.2">
      <c r="H260" s="111">
        <f t="shared" si="6"/>
        <v>0</v>
      </c>
      <c r="R260" s="112">
        <f t="shared" si="7"/>
        <v>0</v>
      </c>
    </row>
    <row r="261" spans="8:18" x14ac:dyDescent="0.2">
      <c r="H261" s="111">
        <f t="shared" si="6"/>
        <v>0</v>
      </c>
      <c r="R261" s="112">
        <f t="shared" si="7"/>
        <v>0</v>
      </c>
    </row>
    <row r="262" spans="8:18" x14ac:dyDescent="0.2">
      <c r="H262" s="111">
        <f t="shared" si="6"/>
        <v>0</v>
      </c>
      <c r="R262" s="112">
        <f t="shared" si="7"/>
        <v>0</v>
      </c>
    </row>
    <row r="263" spans="8:18" x14ac:dyDescent="0.2">
      <c r="H263" s="111">
        <f t="shared" si="6"/>
        <v>0</v>
      </c>
      <c r="R263" s="112">
        <f t="shared" si="7"/>
        <v>0</v>
      </c>
    </row>
    <row r="264" spans="8:18" x14ac:dyDescent="0.2">
      <c r="H264" s="111">
        <f t="shared" si="6"/>
        <v>0</v>
      </c>
      <c r="R264" s="112">
        <f t="shared" si="7"/>
        <v>0</v>
      </c>
    </row>
    <row r="265" spans="8:18" x14ac:dyDescent="0.2">
      <c r="H265" s="111">
        <f t="shared" ref="H265:H300" si="8">SUM(C265:G265)</f>
        <v>0</v>
      </c>
      <c r="R265" s="112">
        <f t="shared" ref="R265:R300" si="9">SUM(M265:Q265)</f>
        <v>0</v>
      </c>
    </row>
    <row r="266" spans="8:18" x14ac:dyDescent="0.2">
      <c r="H266" s="111">
        <f t="shared" si="8"/>
        <v>0</v>
      </c>
      <c r="R266" s="112">
        <f t="shared" si="9"/>
        <v>0</v>
      </c>
    </row>
    <row r="267" spans="8:18" x14ac:dyDescent="0.2">
      <c r="H267" s="111">
        <f t="shared" si="8"/>
        <v>0</v>
      </c>
      <c r="R267" s="112">
        <f t="shared" si="9"/>
        <v>0</v>
      </c>
    </row>
    <row r="268" spans="8:18" x14ac:dyDescent="0.2">
      <c r="H268" s="111">
        <f t="shared" si="8"/>
        <v>0</v>
      </c>
      <c r="R268" s="112">
        <f t="shared" si="9"/>
        <v>0</v>
      </c>
    </row>
    <row r="269" spans="8:18" x14ac:dyDescent="0.2">
      <c r="H269" s="111">
        <f t="shared" si="8"/>
        <v>0</v>
      </c>
      <c r="R269" s="112">
        <f t="shared" si="9"/>
        <v>0</v>
      </c>
    </row>
    <row r="270" spans="8:18" x14ac:dyDescent="0.2">
      <c r="H270" s="111">
        <f t="shared" si="8"/>
        <v>0</v>
      </c>
      <c r="R270" s="112">
        <f t="shared" si="9"/>
        <v>0</v>
      </c>
    </row>
    <row r="271" spans="8:18" x14ac:dyDescent="0.2">
      <c r="H271" s="111">
        <f t="shared" si="8"/>
        <v>0</v>
      </c>
      <c r="R271" s="112">
        <f t="shared" si="9"/>
        <v>0</v>
      </c>
    </row>
    <row r="272" spans="8:18" x14ac:dyDescent="0.2">
      <c r="H272" s="111">
        <f t="shared" si="8"/>
        <v>0</v>
      </c>
      <c r="R272" s="112">
        <f t="shared" si="9"/>
        <v>0</v>
      </c>
    </row>
    <row r="273" spans="8:18" x14ac:dyDescent="0.2">
      <c r="H273" s="111">
        <f t="shared" si="8"/>
        <v>0</v>
      </c>
      <c r="R273" s="112">
        <f t="shared" si="9"/>
        <v>0</v>
      </c>
    </row>
    <row r="274" spans="8:18" x14ac:dyDescent="0.2">
      <c r="H274" s="111">
        <f t="shared" si="8"/>
        <v>0</v>
      </c>
      <c r="R274" s="112">
        <f t="shared" si="9"/>
        <v>0</v>
      </c>
    </row>
    <row r="275" spans="8:18" x14ac:dyDescent="0.2">
      <c r="H275" s="111">
        <f t="shared" si="8"/>
        <v>0</v>
      </c>
      <c r="R275" s="112">
        <f t="shared" si="9"/>
        <v>0</v>
      </c>
    </row>
    <row r="276" spans="8:18" x14ac:dyDescent="0.2">
      <c r="H276" s="111">
        <f t="shared" si="8"/>
        <v>0</v>
      </c>
      <c r="R276" s="112">
        <f t="shared" si="9"/>
        <v>0</v>
      </c>
    </row>
    <row r="277" spans="8:18" x14ac:dyDescent="0.2">
      <c r="H277" s="111">
        <f t="shared" si="8"/>
        <v>0</v>
      </c>
      <c r="R277" s="112">
        <f t="shared" si="9"/>
        <v>0</v>
      </c>
    </row>
    <row r="278" spans="8:18" x14ac:dyDescent="0.2">
      <c r="H278" s="111">
        <f t="shared" si="8"/>
        <v>0</v>
      </c>
      <c r="R278" s="112">
        <f t="shared" si="9"/>
        <v>0</v>
      </c>
    </row>
    <row r="279" spans="8:18" x14ac:dyDescent="0.2">
      <c r="H279" s="111">
        <f t="shared" si="8"/>
        <v>0</v>
      </c>
      <c r="R279" s="112">
        <f t="shared" si="9"/>
        <v>0</v>
      </c>
    </row>
    <row r="280" spans="8:18" x14ac:dyDescent="0.2">
      <c r="H280" s="111">
        <f t="shared" si="8"/>
        <v>0</v>
      </c>
      <c r="R280" s="112">
        <f t="shared" si="9"/>
        <v>0</v>
      </c>
    </row>
    <row r="281" spans="8:18" x14ac:dyDescent="0.2">
      <c r="H281" s="111">
        <f t="shared" si="8"/>
        <v>0</v>
      </c>
      <c r="R281" s="112">
        <f t="shared" si="9"/>
        <v>0</v>
      </c>
    </row>
    <row r="282" spans="8:18" x14ac:dyDescent="0.2">
      <c r="H282" s="111">
        <f t="shared" si="8"/>
        <v>0</v>
      </c>
      <c r="R282" s="112">
        <f t="shared" si="9"/>
        <v>0</v>
      </c>
    </row>
    <row r="283" spans="8:18" x14ac:dyDescent="0.2">
      <c r="H283" s="111">
        <f t="shared" si="8"/>
        <v>0</v>
      </c>
      <c r="R283" s="112">
        <f t="shared" si="9"/>
        <v>0</v>
      </c>
    </row>
    <row r="284" spans="8:18" x14ac:dyDescent="0.2">
      <c r="H284" s="111">
        <f t="shared" si="8"/>
        <v>0</v>
      </c>
      <c r="R284" s="112">
        <f t="shared" si="9"/>
        <v>0</v>
      </c>
    </row>
    <row r="285" spans="8:18" x14ac:dyDescent="0.2">
      <c r="H285" s="111">
        <f t="shared" si="8"/>
        <v>0</v>
      </c>
      <c r="R285" s="112">
        <f t="shared" si="9"/>
        <v>0</v>
      </c>
    </row>
    <row r="286" spans="8:18" x14ac:dyDescent="0.2">
      <c r="H286" s="111">
        <f t="shared" si="8"/>
        <v>0</v>
      </c>
      <c r="R286" s="112">
        <f t="shared" si="9"/>
        <v>0</v>
      </c>
    </row>
    <row r="287" spans="8:18" x14ac:dyDescent="0.2">
      <c r="H287" s="111">
        <f t="shared" si="8"/>
        <v>0</v>
      </c>
      <c r="R287" s="112">
        <f t="shared" si="9"/>
        <v>0</v>
      </c>
    </row>
    <row r="288" spans="8:18" x14ac:dyDescent="0.2">
      <c r="H288" s="111">
        <f t="shared" si="8"/>
        <v>0</v>
      </c>
      <c r="R288" s="112">
        <f t="shared" si="9"/>
        <v>0</v>
      </c>
    </row>
    <row r="289" spans="8:18" x14ac:dyDescent="0.2">
      <c r="H289" s="111">
        <f t="shared" si="8"/>
        <v>0</v>
      </c>
      <c r="R289" s="112">
        <f t="shared" si="9"/>
        <v>0</v>
      </c>
    </row>
    <row r="290" spans="8:18" x14ac:dyDescent="0.2">
      <c r="H290" s="111">
        <f t="shared" si="8"/>
        <v>0</v>
      </c>
      <c r="R290" s="112">
        <f t="shared" si="9"/>
        <v>0</v>
      </c>
    </row>
    <row r="291" spans="8:18" x14ac:dyDescent="0.2">
      <c r="H291" s="111">
        <f t="shared" si="8"/>
        <v>0</v>
      </c>
      <c r="R291" s="112">
        <f t="shared" si="9"/>
        <v>0</v>
      </c>
    </row>
    <row r="292" spans="8:18" x14ac:dyDescent="0.2">
      <c r="H292" s="111">
        <f t="shared" si="8"/>
        <v>0</v>
      </c>
      <c r="R292" s="112">
        <f t="shared" si="9"/>
        <v>0</v>
      </c>
    </row>
    <row r="293" spans="8:18" x14ac:dyDescent="0.2">
      <c r="H293" s="111">
        <f t="shared" si="8"/>
        <v>0</v>
      </c>
      <c r="R293" s="112">
        <f t="shared" si="9"/>
        <v>0</v>
      </c>
    </row>
    <row r="294" spans="8:18" x14ac:dyDescent="0.2">
      <c r="H294" s="111">
        <f t="shared" si="8"/>
        <v>0</v>
      </c>
      <c r="R294" s="112">
        <f t="shared" si="9"/>
        <v>0</v>
      </c>
    </row>
    <row r="295" spans="8:18" x14ac:dyDescent="0.2">
      <c r="H295" s="111">
        <f t="shared" si="8"/>
        <v>0</v>
      </c>
      <c r="R295" s="112">
        <f t="shared" si="9"/>
        <v>0</v>
      </c>
    </row>
    <row r="296" spans="8:18" x14ac:dyDescent="0.2">
      <c r="H296" s="111">
        <f t="shared" si="8"/>
        <v>0</v>
      </c>
      <c r="R296" s="112">
        <f t="shared" si="9"/>
        <v>0</v>
      </c>
    </row>
    <row r="297" spans="8:18" x14ac:dyDescent="0.2">
      <c r="H297" s="111">
        <f t="shared" si="8"/>
        <v>0</v>
      </c>
      <c r="R297" s="112">
        <f t="shared" si="9"/>
        <v>0</v>
      </c>
    </row>
    <row r="298" spans="8:18" x14ac:dyDescent="0.2">
      <c r="H298" s="111">
        <f t="shared" si="8"/>
        <v>0</v>
      </c>
      <c r="R298" s="112">
        <f t="shared" si="9"/>
        <v>0</v>
      </c>
    </row>
    <row r="299" spans="8:18" x14ac:dyDescent="0.2">
      <c r="H299" s="111">
        <f t="shared" si="8"/>
        <v>0</v>
      </c>
      <c r="R299" s="112">
        <f t="shared" si="9"/>
        <v>0</v>
      </c>
    </row>
    <row r="300" spans="8:18" x14ac:dyDescent="0.2">
      <c r="H300" s="111">
        <f t="shared" si="8"/>
        <v>0</v>
      </c>
      <c r="R300" s="112">
        <f t="shared" si="9"/>
        <v>0</v>
      </c>
    </row>
  </sheetData>
  <sheetProtection algorithmName="SHA-512" hashValue="xT/jE0lAqoS0RwBLzqhfK3HBxVpl3sutkyiprv+D1A6FK/HYH+QB9877Z8KBXYA49eovu1ts2Hg4byyFjWtkLQ==" saltValue="/DElaeOjOBVrIFs5vHz2Sw==" spinCount="100000" sheet="1" objects="1" scenarios="1" formatColumns="0" autoFilter="0"/>
  <conditionalFormatting sqref="K2">
    <cfRule type="cellIs" dxfId="1" priority="1" operator="equal">
      <formula>TRUE</formula>
    </cfRule>
    <cfRule type="cellIs" dxfId="0" priority="2" operator="equal">
      <formula>FALSE</formula>
    </cfRule>
  </conditionalFormatting>
  <dataValidations count="2">
    <dataValidation type="list" allowBlank="1" showInputMessage="1" showErrorMessage="1" sqref="A8:A73" xr:uid="{FFEDB16B-394E-458F-A4EB-373AB589A8F3}">
      <formula1>"Personnel, Supplies, Maintenance and Repairs, Services, Other"</formula1>
    </dataValidation>
    <dataValidation type="list" allowBlank="1" showInputMessage="1" showErrorMessage="1" sqref="K8:K69" xr:uid="{6116BE58-99DB-4685-A5DB-F91B34777E9A}">
      <formula1>"Institutional contributions, Other organizations, User fees, Other"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F2B4-CEA0-4997-9A21-A405AC58166B}">
  <dimension ref="A3:G19"/>
  <sheetViews>
    <sheetView workbookViewId="0">
      <selection activeCell="E25" sqref="E25"/>
    </sheetView>
  </sheetViews>
  <sheetFormatPr defaultRowHeight="12.75" x14ac:dyDescent="0.2"/>
  <cols>
    <col min="1" max="1" width="22.42578125" bestFit="1" customWidth="1"/>
    <col min="2" max="6" width="13.85546875" bestFit="1" customWidth="1"/>
    <col min="7" max="7" width="12" bestFit="1" customWidth="1"/>
  </cols>
  <sheetData>
    <row r="3" spans="1:7" x14ac:dyDescent="0.2">
      <c r="A3" s="63" t="s">
        <v>86</v>
      </c>
      <c r="B3" t="s">
        <v>119</v>
      </c>
      <c r="C3" t="s">
        <v>120</v>
      </c>
      <c r="D3" t="s">
        <v>121</v>
      </c>
      <c r="E3" t="s">
        <v>122</v>
      </c>
      <c r="F3" t="s">
        <v>123</v>
      </c>
      <c r="G3" t="s">
        <v>124</v>
      </c>
    </row>
    <row r="4" spans="1:7" x14ac:dyDescent="0.2">
      <c r="A4" s="35" t="s">
        <v>31</v>
      </c>
      <c r="B4" s="80">
        <v>800</v>
      </c>
      <c r="C4" s="80">
        <v>800</v>
      </c>
      <c r="D4" s="80">
        <v>800</v>
      </c>
      <c r="E4" s="80">
        <v>800</v>
      </c>
      <c r="F4" s="80">
        <v>800</v>
      </c>
      <c r="G4" s="80">
        <v>4000</v>
      </c>
    </row>
    <row r="5" spans="1:7" x14ac:dyDescent="0.2">
      <c r="A5" s="35" t="s">
        <v>33</v>
      </c>
      <c r="B5" s="80">
        <v>100</v>
      </c>
      <c r="C5" s="80">
        <v>100</v>
      </c>
      <c r="D5" s="80">
        <v>100</v>
      </c>
      <c r="E5" s="80">
        <v>100</v>
      </c>
      <c r="F5" s="80">
        <v>100</v>
      </c>
      <c r="G5" s="80">
        <v>500</v>
      </c>
    </row>
    <row r="6" spans="1:7" x14ac:dyDescent="0.2">
      <c r="A6" s="35" t="s">
        <v>29</v>
      </c>
      <c r="B6" s="80">
        <v>100</v>
      </c>
      <c r="C6" s="80">
        <v>100</v>
      </c>
      <c r="D6" s="80">
        <v>100</v>
      </c>
      <c r="E6" s="80">
        <v>100</v>
      </c>
      <c r="F6" s="80">
        <v>100</v>
      </c>
      <c r="G6" s="80">
        <v>500</v>
      </c>
    </row>
    <row r="7" spans="1:7" x14ac:dyDescent="0.2">
      <c r="A7" s="35" t="s">
        <v>32</v>
      </c>
      <c r="B7" s="80">
        <v>600</v>
      </c>
      <c r="C7" s="80">
        <v>600</v>
      </c>
      <c r="D7" s="80">
        <v>600</v>
      </c>
      <c r="E7" s="80">
        <v>600</v>
      </c>
      <c r="F7" s="80">
        <v>600</v>
      </c>
      <c r="G7" s="80">
        <v>3000</v>
      </c>
    </row>
    <row r="8" spans="1:7" x14ac:dyDescent="0.2">
      <c r="A8" s="35" t="s">
        <v>30</v>
      </c>
      <c r="B8" s="80">
        <v>500</v>
      </c>
      <c r="C8" s="80">
        <v>500</v>
      </c>
      <c r="D8" s="80">
        <v>500</v>
      </c>
      <c r="E8" s="80">
        <v>500</v>
      </c>
      <c r="F8" s="80">
        <v>500</v>
      </c>
      <c r="G8" s="80">
        <v>2500</v>
      </c>
    </row>
    <row r="9" spans="1:7" x14ac:dyDescent="0.2">
      <c r="A9" s="35" t="s">
        <v>87</v>
      </c>
      <c r="B9" s="80"/>
      <c r="C9" s="80"/>
      <c r="D9" s="80"/>
      <c r="E9" s="80"/>
      <c r="F9" s="80"/>
      <c r="G9" s="80">
        <v>0</v>
      </c>
    </row>
    <row r="10" spans="1:7" x14ac:dyDescent="0.2">
      <c r="A10" s="35" t="s">
        <v>88</v>
      </c>
      <c r="B10" s="80">
        <v>2100</v>
      </c>
      <c r="C10" s="80">
        <v>2100</v>
      </c>
      <c r="D10" s="80">
        <v>2100</v>
      </c>
      <c r="E10" s="80">
        <v>2100</v>
      </c>
      <c r="F10" s="80">
        <v>2100</v>
      </c>
      <c r="G10" s="80">
        <v>10500</v>
      </c>
    </row>
    <row r="13" spans="1:7" x14ac:dyDescent="0.2">
      <c r="A13" s="63" t="s">
        <v>86</v>
      </c>
      <c r="B13" t="s">
        <v>124</v>
      </c>
    </row>
    <row r="14" spans="1:7" x14ac:dyDescent="0.2">
      <c r="A14" s="35" t="s">
        <v>133</v>
      </c>
      <c r="B14" s="80">
        <v>1000</v>
      </c>
    </row>
    <row r="15" spans="1:7" x14ac:dyDescent="0.2">
      <c r="A15" s="35" t="s">
        <v>134</v>
      </c>
      <c r="B15" s="80">
        <v>2500</v>
      </c>
    </row>
    <row r="16" spans="1:7" x14ac:dyDescent="0.2">
      <c r="A16" s="35" t="s">
        <v>137</v>
      </c>
      <c r="B16" s="80">
        <v>2000</v>
      </c>
    </row>
    <row r="17" spans="1:2" x14ac:dyDescent="0.2">
      <c r="A17" s="35" t="s">
        <v>136</v>
      </c>
      <c r="B17" s="80">
        <v>1500</v>
      </c>
    </row>
    <row r="18" spans="1:2" x14ac:dyDescent="0.2">
      <c r="A18" s="35" t="s">
        <v>135</v>
      </c>
      <c r="B18" s="80">
        <v>3500</v>
      </c>
    </row>
    <row r="19" spans="1:2" x14ac:dyDescent="0.2">
      <c r="A19" s="35" t="s">
        <v>88</v>
      </c>
      <c r="B19" s="80">
        <v>10500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Budget Items</vt:lpstr>
      <vt:lpstr>Budget Summary</vt:lpstr>
      <vt:lpstr>Budget Pivot example</vt:lpstr>
      <vt:lpstr>O&amp;M</vt:lpstr>
      <vt:lpstr>O&amp;M Pivot Example</vt:lpstr>
    </vt:vector>
  </TitlesOfParts>
  <Company>University of Guelph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Reinhart</dc:creator>
  <cp:lastModifiedBy>Ailsa Kay</cp:lastModifiedBy>
  <cp:lastPrinted>2015-11-06T19:42:50Z</cp:lastPrinted>
  <dcterms:created xsi:type="dcterms:W3CDTF">2003-02-11T18:47:49Z</dcterms:created>
  <dcterms:modified xsi:type="dcterms:W3CDTF">2024-05-13T14:19:36Z</dcterms:modified>
</cp:coreProperties>
</file>